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R:\Пазар на ДЦК - 3 месечни данни\2026\2026_III-то тримесечие_юли-септември_Пазар на ДЦК\"/>
    </mc:Choice>
  </mc:AlternateContent>
  <xr:revisionPtr revIDLastSave="0" documentId="13_ncr:1_{7DC80BE1-C75B-44E3-A182-B5BECE63604E}" xr6:coauthVersionLast="36" xr6:coauthVersionMax="36" xr10:uidLastSave="{00000000-0000-0000-0000-000000000000}"/>
  <bookViews>
    <workbookView xWindow="780" yWindow="510" windowWidth="11385" windowHeight="15630" tabRatio="764" activeTab="8" xr2:uid="{00000000-000D-0000-FFFF-FFFF00000000}"/>
  </bookViews>
  <sheets>
    <sheet name="PRI-0" sheetId="16" r:id="rId1"/>
    <sheet name="PRI-1" sheetId="10" r:id="rId2"/>
    <sheet name="PRI-2" sheetId="11" r:id="rId3"/>
    <sheet name="PRI-3" sheetId="12" r:id="rId4"/>
    <sheet name="PRI-4" sheetId="13" r:id="rId5"/>
    <sheet name="SEC-1" sheetId="1" r:id="rId6"/>
    <sheet name="SEC-2" sheetId="2" r:id="rId7"/>
    <sheet name="SEC-3" sheetId="3" r:id="rId8"/>
    <sheet name="SEC-4" sheetId="5" r:id="rId9"/>
    <sheet name="Sec-5" sheetId="6" r:id="rId10"/>
    <sheet name="SEC-6" sheetId="7" r:id="rId11"/>
    <sheet name="SEC-7" sheetId="8" r:id="rId12"/>
    <sheet name="SEC-8A" sheetId="18" r:id="rId13"/>
    <sheet name="SEC-8B" sheetId="19" r:id="rId14"/>
    <sheet name="SEC-9" sheetId="14" r:id="rId15"/>
    <sheet name="LIST" sheetId="15" r:id="rId16"/>
  </sheets>
  <externalReferences>
    <externalReference r:id="rId17"/>
    <externalReference r:id="rId18"/>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34" i="12" l="1"/>
  <c r="F43" i="12" s="1"/>
  <c r="I19" i="16" l="1"/>
  <c r="F19" i="16"/>
  <c r="C19" i="16"/>
  <c r="I16" i="16" l="1"/>
  <c r="F16" i="16"/>
  <c r="C16" i="16"/>
  <c r="K75" i="13" l="1"/>
  <c r="J75" i="13"/>
  <c r="I75" i="13"/>
  <c r="H70" i="13"/>
  <c r="G70" i="13"/>
  <c r="F70" i="13"/>
  <c r="K40" i="13"/>
  <c r="I40" i="13"/>
  <c r="H34" i="13"/>
  <c r="G34" i="13"/>
  <c r="F34" i="13"/>
  <c r="K111" i="13" l="1"/>
  <c r="J111" i="13"/>
  <c r="I111" i="13"/>
  <c r="H106" i="13"/>
  <c r="H111" i="13" s="1"/>
  <c r="G106" i="13"/>
  <c r="G111" i="13" s="1"/>
  <c r="F106" i="13"/>
  <c r="F111" i="13" s="1"/>
  <c r="K104" i="13"/>
  <c r="J104" i="13"/>
  <c r="I104" i="13"/>
  <c r="H99" i="13"/>
  <c r="G99" i="13"/>
  <c r="F99" i="13"/>
  <c r="H93" i="13"/>
  <c r="G93" i="13"/>
  <c r="F93" i="13"/>
  <c r="H88" i="13"/>
  <c r="G88" i="13"/>
  <c r="F88" i="13"/>
  <c r="H75" i="13"/>
  <c r="G75" i="13"/>
  <c r="F75" i="13"/>
  <c r="K68" i="13"/>
  <c r="J68" i="13"/>
  <c r="I68" i="13"/>
  <c r="H65" i="13"/>
  <c r="H68" i="13" s="1"/>
  <c r="G65" i="13"/>
  <c r="G68" i="13" s="1"/>
  <c r="F65" i="13"/>
  <c r="F68" i="13" s="1"/>
  <c r="K63" i="13"/>
  <c r="J63" i="13"/>
  <c r="I63" i="13"/>
  <c r="H55" i="13"/>
  <c r="H63" i="13" s="1"/>
  <c r="G55" i="13"/>
  <c r="G63" i="13" s="1"/>
  <c r="F55" i="13"/>
  <c r="F63" i="13" s="1"/>
  <c r="K53" i="13"/>
  <c r="J53" i="13"/>
  <c r="I53" i="13"/>
  <c r="H48" i="13"/>
  <c r="H53" i="13" s="1"/>
  <c r="G48" i="13"/>
  <c r="G53" i="13" s="1"/>
  <c r="F48" i="13"/>
  <c r="F53" i="13" s="1"/>
  <c r="K46" i="13"/>
  <c r="J46" i="13"/>
  <c r="I46" i="13"/>
  <c r="H43" i="13"/>
  <c r="H46" i="13" s="1"/>
  <c r="G43" i="13"/>
  <c r="G46" i="13" s="1"/>
  <c r="F43" i="13"/>
  <c r="F46" i="13" s="1"/>
  <c r="J40" i="13"/>
  <c r="H40" i="13"/>
  <c r="G40" i="13"/>
  <c r="F40" i="13"/>
  <c r="K32" i="13"/>
  <c r="J32" i="13"/>
  <c r="I32" i="13"/>
  <c r="H25" i="13"/>
  <c r="G25" i="13"/>
  <c r="F25" i="13"/>
  <c r="H20" i="13"/>
  <c r="H32" i="13" s="1"/>
  <c r="G20" i="13"/>
  <c r="F20" i="13"/>
  <c r="K18" i="13"/>
  <c r="J18" i="13"/>
  <c r="I18" i="13"/>
  <c r="H14" i="13"/>
  <c r="H18" i="13" s="1"/>
  <c r="G14" i="13"/>
  <c r="G18" i="13" s="1"/>
  <c r="F14" i="13"/>
  <c r="F18" i="13" s="1"/>
  <c r="H104" i="13" l="1"/>
  <c r="F104" i="13"/>
  <c r="F112" i="13" s="1"/>
  <c r="G104" i="13"/>
  <c r="G112" i="13" s="1"/>
  <c r="G32" i="13"/>
  <c r="G41" i="13" s="1"/>
  <c r="F32" i="13"/>
  <c r="F41" i="13" s="1"/>
  <c r="H41" i="13"/>
  <c r="J112" i="13"/>
  <c r="I41" i="13"/>
  <c r="I112" i="13"/>
  <c r="K112" i="13"/>
  <c r="K41" i="13"/>
  <c r="J41" i="13"/>
  <c r="H112" i="13"/>
  <c r="F20" i="10"/>
  <c r="G113" i="13" l="1"/>
  <c r="J113" i="13"/>
  <c r="H113" i="13"/>
  <c r="I113" i="13"/>
  <c r="F113" i="13"/>
  <c r="C17" i="3" l="1"/>
  <c r="C22" i="3" s="1"/>
  <c r="C6" i="3"/>
  <c r="C9" i="3" s="1"/>
  <c r="C21" i="3" l="1"/>
  <c r="C23" i="3" s="1"/>
  <c r="C7" i="3"/>
  <c r="C8" i="3"/>
  <c r="C10" i="3" l="1"/>
</calcChain>
</file>

<file path=xl/sharedStrings.xml><?xml version="1.0" encoding="utf-8"?>
<sst xmlns="http://schemas.openxmlformats.org/spreadsheetml/2006/main" count="481" uniqueCount="315">
  <si>
    <t>EUR</t>
  </si>
  <si>
    <t>I</t>
  </si>
  <si>
    <t>II</t>
  </si>
  <si>
    <t>III</t>
  </si>
  <si>
    <t>IV</t>
  </si>
  <si>
    <t>V</t>
  </si>
  <si>
    <t>VI</t>
  </si>
  <si>
    <t>VII</t>
  </si>
  <si>
    <t>VIII</t>
  </si>
  <si>
    <t>IX</t>
  </si>
  <si>
    <t>X</t>
  </si>
  <si>
    <t>XI</t>
  </si>
  <si>
    <t>XII</t>
  </si>
  <si>
    <t>from 1 to 3 days</t>
  </si>
  <si>
    <t>from 4 to 7 days</t>
  </si>
  <si>
    <t>over 8 days</t>
  </si>
  <si>
    <t>Central Government Securities Debt Issued in Domestic Market</t>
  </si>
  <si>
    <t xml:space="preserve">                                                                                                                                                                                        </t>
  </si>
  <si>
    <t>Debt structure</t>
  </si>
  <si>
    <t>Debt amount</t>
  </si>
  <si>
    <t>Total</t>
  </si>
  <si>
    <t>Including target bonds</t>
  </si>
  <si>
    <t>earmarked for individuals</t>
  </si>
  <si>
    <t>Issue number</t>
  </si>
  <si>
    <t>Currency</t>
  </si>
  <si>
    <t>Issue maturity</t>
  </si>
  <si>
    <t>Total volume of the issue (nominal value)</t>
  </si>
  <si>
    <t>Interest rate (%)</t>
  </si>
  <si>
    <t>Pending interest payment</t>
  </si>
  <si>
    <t/>
  </si>
  <si>
    <t>BG 20 400 17217</t>
  </si>
  <si>
    <t>25.07.2027</t>
  </si>
  <si>
    <t>BG 20 300 22219</t>
  </si>
  <si>
    <t>28.03.2028</t>
  </si>
  <si>
    <t>BG 20 401 21217</t>
  </si>
  <si>
    <t>24.05.2029</t>
  </si>
  <si>
    <t>BG 20 401 19211</t>
  </si>
  <si>
    <t>21.12.2029</t>
  </si>
  <si>
    <t>BG 20 400 21219</t>
  </si>
  <si>
    <t>17.08.2031</t>
  </si>
  <si>
    <t>BG 20 400 19213</t>
  </si>
  <si>
    <t>21.06.2039</t>
  </si>
  <si>
    <t>XS2536817211 - Bulgaria Rep. 4,125 09/2029 EUR</t>
  </si>
  <si>
    <t>XS2536817484 - Bulgaria Rep. 4,625 09/2034 EUR</t>
  </si>
  <si>
    <t xml:space="preserve">Rule 144A ISIN XS2579483822/Regulation S ISIN XS2579483319- Republic of Bulgaria 4.500 01/2033 EUR 
</t>
  </si>
  <si>
    <t>ISIN/
Issue date</t>
  </si>
  <si>
    <t>Payment 
date</t>
  </si>
  <si>
    <t>Issue 
maturity</t>
  </si>
  <si>
    <t>Number 
of days</t>
  </si>
  <si>
    <t>Annual interest 
rate 
(%)</t>
  </si>
  <si>
    <t>Average annual yield (%)</t>
  </si>
  <si>
    <t>of amount 
offered by 
the MF</t>
  </si>
  <si>
    <t>of bids 
admitted to the
auction</t>
  </si>
  <si>
    <t>of bids 
approved</t>
  </si>
  <si>
    <t>Average
price of bids admitted to the auction</t>
  </si>
  <si>
    <t>Minimum
price of bids approved</t>
  </si>
  <si>
    <t>Maximum
price of bids approved</t>
  </si>
  <si>
    <t>Average price of bids approved</t>
  </si>
  <si>
    <t>of bids admitted to the auction</t>
  </si>
  <si>
    <t>of bids approved</t>
  </si>
  <si>
    <t>First tranche</t>
  </si>
  <si>
    <t>Second tranche</t>
  </si>
  <si>
    <t>Third tranche</t>
  </si>
  <si>
    <t>Fourth tranche</t>
  </si>
  <si>
    <t>-</t>
  </si>
  <si>
    <t>Fifth tranche</t>
  </si>
  <si>
    <t>Five-year issues, total</t>
  </si>
  <si>
    <t>Five-year-and-six-month issues, total</t>
  </si>
  <si>
    <t>Medium-term issues, total</t>
  </si>
  <si>
    <t>Seven-year-and-six-month issues, total</t>
  </si>
  <si>
    <t>Ten-year issues, total</t>
  </si>
  <si>
    <t>* Tap issue.</t>
  </si>
  <si>
    <t>Third  tranche</t>
  </si>
  <si>
    <t>Sixth tranche</t>
  </si>
  <si>
    <t>Seventh tranche</t>
  </si>
  <si>
    <t>Ten-year-and-six-month issues, total</t>
  </si>
  <si>
    <t>Twenty-year issues, total</t>
  </si>
  <si>
    <t>Long-term government securities, total</t>
  </si>
  <si>
    <t xml:space="preserve"> </t>
  </si>
  <si>
    <t>Participant's Code</t>
  </si>
  <si>
    <t>Name</t>
  </si>
  <si>
    <t>SWIFT address</t>
  </si>
  <si>
    <t>Sub-depositary</t>
  </si>
  <si>
    <t>0120</t>
  </si>
  <si>
    <t>INVESTBANK AD</t>
  </si>
  <si>
    <t>IORTBGSF</t>
  </si>
  <si>
    <t>NO</t>
  </si>
  <si>
    <t>YES</t>
  </si>
  <si>
    <t>0130</t>
  </si>
  <si>
    <t>MUNICIPAL BANK AD</t>
  </si>
  <si>
    <t>SOMBBGSF</t>
  </si>
  <si>
    <t>0145</t>
  </si>
  <si>
    <t>ING BANK N.V. – SOFIA BRANCH</t>
  </si>
  <si>
    <t>INGBBGSF</t>
  </si>
  <si>
    <t>0150</t>
  </si>
  <si>
    <t>FIRST INVESTMENT BANK AD</t>
  </si>
  <si>
    <t>FINVBGSF</t>
  </si>
  <si>
    <t>0160</t>
  </si>
  <si>
    <t>BULGARIAN-AMERICAN CREDIT BANK AD</t>
  </si>
  <si>
    <t>BGUSBGSF</t>
  </si>
  <si>
    <t>0200</t>
  </si>
  <si>
    <t>UNITED BULGARIAN BANK AD</t>
  </si>
  <si>
    <t>UBBSBGSF</t>
  </si>
  <si>
    <t>0240</t>
  </si>
  <si>
    <t>D COMMERCE BANK AD</t>
  </si>
  <si>
    <t>DEMIBGSF</t>
  </si>
  <si>
    <t>0250</t>
  </si>
  <si>
    <t>CITIBGSF</t>
  </si>
  <si>
    <t>0260</t>
  </si>
  <si>
    <t>CREXBGSF</t>
  </si>
  <si>
    <t>0300</t>
  </si>
  <si>
    <t>DSK BANK AD</t>
  </si>
  <si>
    <t>STSABGSF</t>
  </si>
  <si>
    <t>0310</t>
  </si>
  <si>
    <t>TBI BANK EAD</t>
  </si>
  <si>
    <t>TBIBBGSF</t>
  </si>
  <si>
    <t>0470</t>
  </si>
  <si>
    <t>INTERNATIONAL ASSET BANK AD</t>
  </si>
  <si>
    <t>IABGBGSF</t>
  </si>
  <si>
    <t>0545</t>
  </si>
  <si>
    <t>TEXIM BANK AD</t>
  </si>
  <si>
    <t>TEXIBGSF</t>
  </si>
  <si>
    <t>0561</t>
  </si>
  <si>
    <t>ALLIANZ BANK BULGARIA AD</t>
  </si>
  <si>
    <t>BUINBGSF</t>
  </si>
  <si>
    <t>0620</t>
  </si>
  <si>
    <t>NASBBGSF</t>
  </si>
  <si>
    <t>0790</t>
  </si>
  <si>
    <t>CENTRAL COOPERATIVE BANK AD</t>
  </si>
  <si>
    <t>CECBBGSF</t>
  </si>
  <si>
    <t>0800</t>
  </si>
  <si>
    <t>UNICREDIT BULBANK AD</t>
  </si>
  <si>
    <t>UNCRBGSF</t>
  </si>
  <si>
    <t>0920</t>
  </si>
  <si>
    <t>EUROBANK BULGARIA AD</t>
  </si>
  <si>
    <t>BPBIBGSF</t>
  </si>
  <si>
    <t>Central Securities Depositories</t>
  </si>
  <si>
    <t>2057</t>
  </si>
  <si>
    <t>CLEARSTREAM BANKING S.A. (ICSD)</t>
  </si>
  <si>
    <t>CEDELULL</t>
  </si>
  <si>
    <t>9009</t>
  </si>
  <si>
    <t>CENTRAL DEPOSITORY AD</t>
  </si>
  <si>
    <t>CEDPBGSF</t>
  </si>
  <si>
    <t>1482</t>
  </si>
  <si>
    <t>MINISTRY OF FINANCE</t>
  </si>
  <si>
    <t xml:space="preserve">Primary dealer*
GSAS participant </t>
  </si>
  <si>
    <t xml:space="preserve">     Other</t>
  </si>
  <si>
    <t>LIST
of the Participants in the Electronic System for Registration and Servicing of  
Trade in Book-entry Government Securities (ESROT)</t>
  </si>
  <si>
    <t>1. Issue №</t>
  </si>
  <si>
    <t>2. Issue date</t>
  </si>
  <si>
    <t>3. Maturity date</t>
  </si>
  <si>
    <t>4. Currency</t>
  </si>
  <si>
    <t>6. Auction date</t>
  </si>
  <si>
    <t>7. Payment date</t>
  </si>
  <si>
    <t>11. Price of the bids approved</t>
  </si>
  <si>
    <t>31.03.2023</t>
  </si>
  <si>
    <t>31.03.2024</t>
  </si>
  <si>
    <t>31.03.2025</t>
  </si>
  <si>
    <t>In EUR,  total</t>
  </si>
  <si>
    <t xml:space="preserve"> up to 7 years EUR 2,083.5 million 77%</t>
  </si>
  <si>
    <t xml:space="preserve"> up to 25 years EUR 624,4 million 23%</t>
  </si>
  <si>
    <t xml:space="preserve"> up to 7 years EUR 12,010.6 million 88%</t>
  </si>
  <si>
    <t xml:space="preserve"> up to 25 years EUR 6,781.6 million 23%</t>
  </si>
  <si>
    <t>Discount 
(EUR)</t>
  </si>
  <si>
    <t>Nominal value (EUR)</t>
  </si>
  <si>
    <t xml:space="preserve">Note: Euro equivalent of government securities issued in BGN before January 1, 2026, is calculated at official conversion rate of 1.95583 per euro. </t>
  </si>
  <si>
    <t>In EUR, total</t>
  </si>
  <si>
    <t>10. Total nominal value of the bids approved</t>
  </si>
  <si>
    <t>ОТПАДА</t>
  </si>
  <si>
    <t>BG 20 300 24116</t>
  </si>
  <si>
    <t>17.04.2027</t>
  </si>
  <si>
    <t>460 162 693.07</t>
  </si>
  <si>
    <t>173 583 593.66</t>
  </si>
  <si>
    <t>BG 20 300 26111</t>
  </si>
  <si>
    <t>21.01.2028</t>
  </si>
  <si>
    <t>450 000 000.00</t>
  </si>
  <si>
    <t>BG 20 300 25113</t>
  </si>
  <si>
    <t>22.01.2028</t>
  </si>
  <si>
    <t>818 067 009.94</t>
  </si>
  <si>
    <t>168 981 966.73</t>
  </si>
  <si>
    <t>511 291 881.19</t>
  </si>
  <si>
    <t>511 291 881.18</t>
  </si>
  <si>
    <t>BG 20 400 24213</t>
  </si>
  <si>
    <t>15.05.2030</t>
  </si>
  <si>
    <t>409 033 504.97</t>
  </si>
  <si>
    <t>BG 20 301 26119</t>
  </si>
  <si>
    <t>28.01.2031</t>
  </si>
  <si>
    <t>562 421 069.32</t>
  </si>
  <si>
    <t>BG 20 400 25210</t>
  </si>
  <si>
    <t>29.01.2032</t>
  </si>
  <si>
    <t>869 196 198.02</t>
  </si>
  <si>
    <t>BG 20 400 26218</t>
  </si>
  <si>
    <t>11.02.2036</t>
  </si>
  <si>
    <t>291 323 888.07</t>
  </si>
  <si>
    <t>Amount actually trensferred                  (EUR)</t>
  </si>
  <si>
    <t>Premium                     (EUR)</t>
  </si>
  <si>
    <t xml:space="preserve"> Price per EUR 100 nominal value (EUR)</t>
  </si>
  <si>
    <t xml:space="preserve">                                                                                                                                                                                                                                                                                                                                                              </t>
  </si>
  <si>
    <t>*BG 20 300 26 111/21.01.2026</t>
  </si>
  <si>
    <t>Two-year issues, total</t>
  </si>
  <si>
    <t>*BG 20 300 24 116/17.04.2024</t>
  </si>
  <si>
    <t>*BG 20 300 25 113/22.01.2025</t>
  </si>
  <si>
    <t>Three-year issues, total</t>
  </si>
  <si>
    <t>*BG 20 301 26 119/28.01.2026</t>
  </si>
  <si>
    <t>*BG 20 300 22 219/28.09.2022</t>
  </si>
  <si>
    <t>*BG 20 400 24 213/15.05.2024</t>
  </si>
  <si>
    <t>Six-year issues, total</t>
  </si>
  <si>
    <t>*BG 20 400 25 210/29.01.2025</t>
  </si>
  <si>
    <t>Seven-year issues, total</t>
  </si>
  <si>
    <t>*BG 20 401 21 217/24.11.2021</t>
  </si>
  <si>
    <t>*BG 20 400 26 218/11.02.2026</t>
  </si>
  <si>
    <t>*BG 20 400 17 217/25.01.2017</t>
  </si>
  <si>
    <t>*BG 20 401 19 211/21.06.2019</t>
  </si>
  <si>
    <t>*BG 20 400 21 219/17.02.2021</t>
  </si>
  <si>
    <r>
      <t>Second tranche</t>
    </r>
    <r>
      <rPr>
        <vertAlign val="superscript"/>
        <sz val="9"/>
        <rFont val="Arial"/>
        <family val="2"/>
        <charset val="204"/>
      </rPr>
      <t>1</t>
    </r>
  </si>
  <si>
    <t>*BG 20 400 19 213/21.06.2019</t>
  </si>
  <si>
    <t>Government securities sold at auctions in BGN, total</t>
  </si>
  <si>
    <t xml:space="preserve">1. The Ministry of Finance (MF) rejected all bids for the auctions conducted on 24 Octomber 2022 and 8 March 2021 for sale of a tap government securities issue with a payment dates on  26 Octomber 2022 and 10 March 2021.                          </t>
  </si>
  <si>
    <t xml:space="preserve">Notes: </t>
  </si>
  <si>
    <t>Yield of treasury bonds is calculated in accordance with the methodology applied by the MF and the interest convention (ACT/ACT) adopted as of 01 January 2001, using the ISMA - International Yield.</t>
  </si>
  <si>
    <t>Government Securities, results of auctions for sales until 31 December 2025 are issued in original currency BGN.</t>
  </si>
  <si>
    <t xml:space="preserve">Euro equivalent of government securities issued in BGN before January 1, 2026, is calculated at official conversion rate of 1.95583 per euro. </t>
  </si>
  <si>
    <t>Results of Auctions for sales of Government Securities</t>
  </si>
  <si>
    <t>BG  20 301 26 119</t>
  </si>
  <si>
    <t>BG  20 400 26 218</t>
  </si>
  <si>
    <t>5. Interest rate (%)</t>
  </si>
  <si>
    <t>8. Nominal value of the quantity offered at the auction</t>
  </si>
  <si>
    <t>9. Total nominal value of the bids admitted to the auction</t>
  </si>
  <si>
    <t xml:space="preserve">          incl. competitive</t>
  </si>
  <si>
    <t>price</t>
  </si>
  <si>
    <t>annual</t>
  </si>
  <si>
    <t xml:space="preserve">      per 100 units nominal value</t>
  </si>
  <si>
    <t>yield</t>
  </si>
  <si>
    <t xml:space="preserve">     and corresponding yield</t>
  </si>
  <si>
    <t>(euro)</t>
  </si>
  <si>
    <t>(%)</t>
  </si>
  <si>
    <t xml:space="preserve">          - minimum                         </t>
  </si>
  <si>
    <t xml:space="preserve">          - maximum</t>
  </si>
  <si>
    <t xml:space="preserve">          - average-weighted</t>
  </si>
  <si>
    <t>(nominal value in EUR thousand)</t>
  </si>
  <si>
    <t>Debt on government securities 
issued for budget deficit financing</t>
  </si>
  <si>
    <t>Debt on government securities 
 issued to structural reform</t>
  </si>
  <si>
    <t>31.03.2026</t>
  </si>
  <si>
    <t>TOKUDA BANK EAD</t>
  </si>
  <si>
    <t>BULGARIAN DEVELOPMENT  BANK EAD</t>
  </si>
  <si>
    <t xml:space="preserve"> Banks</t>
  </si>
  <si>
    <t>Tradable Government Securities Issued by the Government in Foreign Markets,</t>
  </si>
  <si>
    <t>Issue</t>
  </si>
  <si>
    <t>Total volume of the issue</t>
  </si>
  <si>
    <t>Interest rate</t>
  </si>
  <si>
    <t>Pending</t>
  </si>
  <si>
    <t>date</t>
  </si>
  <si>
    <t>maturity</t>
  </si>
  <si>
    <t>(nominal value)</t>
  </si>
  <si>
    <t>interest payment</t>
  </si>
  <si>
    <t>XS2716887844 - Bulgaria Rep. 4.875 05/2036 EUR</t>
  </si>
  <si>
    <t>XS2716887760 - Bulgaria Rep. 4.375 05/2031 EUR</t>
  </si>
  <si>
    <t>XS2890420834 - Bulgaria Rep. 3.625 09/2032 EUR</t>
  </si>
  <si>
    <t>XS2890435600 - Bulgaria Rep. 4.250 09/2044 EUR</t>
  </si>
  <si>
    <t>XS2890436087  - Bulgaria Rep. 5.000 03/2037 USD</t>
  </si>
  <si>
    <t>USD</t>
  </si>
  <si>
    <t>national currency equivalent</t>
  </si>
  <si>
    <t>XS3063879368  - Bulgaria Rep. 3.500 05/2034 EUR</t>
  </si>
  <si>
    <t>XS3063879442  - Bulgaria Rep. 4.125 05/2038 EUR</t>
  </si>
  <si>
    <t>XS3124345631  - Bulgaria Rep. 3.375 07/2035 EUR</t>
  </si>
  <si>
    <t>XS3124393367  - Bulgaria Rep. 4.125 07/2045 EUR</t>
  </si>
  <si>
    <t>XS1208856341 -  global bonds 20 г.</t>
  </si>
  <si>
    <t>XS1382696398 -  global bonds 12 г.</t>
  </si>
  <si>
    <t>XS2234571425 -  global bonds 10 г.</t>
  </si>
  <si>
    <t>XS2234571771 -  global bonds 30 г.</t>
  </si>
  <si>
    <t>XS1208855889 -  global bonds 12 г.</t>
  </si>
  <si>
    <t>Members of thе European System of Central Banks</t>
  </si>
  <si>
    <t>BULGARIAN NATIONAL BANK</t>
  </si>
  <si>
    <t>0661</t>
  </si>
  <si>
    <t>* Over the 1 January to 31 Decenber 2026 period</t>
  </si>
  <si>
    <t>BNBGBGSFEUX</t>
  </si>
  <si>
    <t xml:space="preserve">CITIBANK EUROPE PLC, BULGARIA BRANCH </t>
  </si>
  <si>
    <t>EUR million.</t>
  </si>
  <si>
    <t>Government Securities in the Portfolio of Insurance Corporations and Pension Funds</t>
  </si>
  <si>
    <t xml:space="preserve"> Volume and structure of Frozen Government Securities</t>
  </si>
  <si>
    <t>17.10.2026</t>
  </si>
  <si>
    <t>24.11.2026</t>
  </si>
  <si>
    <t>21.12.2026</t>
  </si>
  <si>
    <t>15.11.2026</t>
  </si>
  <si>
    <t xml:space="preserve">                  non-competitive</t>
  </si>
  <si>
    <r>
      <rPr>
        <b/>
        <sz val="9"/>
        <color rgb="FF004A37"/>
        <rFont val="Arial"/>
        <family val="2"/>
        <charset val="204"/>
      </rPr>
      <t>Note:</t>
    </r>
    <r>
      <rPr>
        <sz val="9"/>
        <color rgb="FF004A37"/>
        <rFont val="Arial"/>
        <family val="2"/>
        <charset val="204"/>
      </rPr>
      <t xml:space="preserve"> Euro equivalent of government securities issued in BGN before January 1, 2026, is calculated at official conversion rate of 1.95583 per euro.</t>
    </r>
  </si>
  <si>
    <t>Note: Euro equivalent of government securities issued in BGN before January 1, 2026, is calculated at official conversion rate of 1.95583 per euro.</t>
  </si>
  <si>
    <t>September 2026</t>
  </si>
  <si>
    <t>25.01.2027</t>
  </si>
  <si>
    <t>21.01.2027</t>
  </si>
  <si>
    <t>22.01.2027</t>
  </si>
  <si>
    <t>28.03.2027</t>
  </si>
  <si>
    <t>700 000 000.00</t>
  </si>
  <si>
    <t>28.01.2027</t>
  </si>
  <si>
    <t>17.02.2027</t>
  </si>
  <si>
    <t>29.01.2027</t>
  </si>
  <si>
    <t>605 003 000.00</t>
  </si>
  <si>
    <t>11.02.2027</t>
  </si>
  <si>
    <t>6 530 356 686.15</t>
  </si>
  <si>
    <t>Tradable Government Securities Issued by the Government in Domestic Market,
Circulating as of 30 September 2026</t>
  </si>
  <si>
    <t>GOVERNMENT SECURITIES SOLD AT AUCTIONS, CIRCULATING AS OF 30 SEPTEMBER 2026</t>
  </si>
  <si>
    <t>17.11.2025 
(Fourth tranche)</t>
  </si>
  <si>
    <t>17.11.2025 
(Fifth tranche)</t>
  </si>
  <si>
    <t>Circulating as of 30 September 2026</t>
  </si>
  <si>
    <r>
      <t xml:space="preserve">Note: </t>
    </r>
    <r>
      <rPr>
        <sz val="9"/>
        <color rgb="FF004A37"/>
        <rFont val="Arial"/>
        <family val="2"/>
        <charset val="204"/>
      </rPr>
      <t>The national currency equivalent of government securities is calculated based on the official exchange rate of USD to the EUR as of 30.09.2026.</t>
    </r>
  </si>
  <si>
    <t>July - September 2026</t>
  </si>
  <si>
    <t>Bid and Offer Quotations of Bulgarian Seven-year Eurobonds Issued in 2022 ISIN XS2536817211</t>
  </si>
  <si>
    <t>Bid and Offer Quotations of Bulgarian Twelve-year Eurobonds Issued in 2015 ISIN XS1208855889, 2016 ISIN XS1382696398 and  2022 ISIN XS2536817484</t>
  </si>
  <si>
    <t>Bid and Offer Quotations of Bulgarian Thirty-year Eurobonds Issued in 2020 ISIN XS2234571771</t>
  </si>
  <si>
    <t>Bid and Offer Quotations of Bulgarian Seven year and Six month Eurobonds Issued in 2023 ISIN XS2716887760</t>
  </si>
  <si>
    <t>Bid and Offer Quotations of Bulgarian Twelve year and Six month Eurobonds Issued in 2023 ISIN XS2716887844</t>
  </si>
  <si>
    <t>Bid and Offer Quotations of Bulgarian Eight year Eurobonds Issued in 2024 ISIN XS2890420834</t>
  </si>
  <si>
    <t>Bid and Offer Quotations of Bulgarian Twelve year and Six month Bonds Issued in USD in 2024 ISIN XS2890436087</t>
  </si>
  <si>
    <t>Bid and Offer Quotations of Bulgarian Nine year Eurobonds Issued in 2025 ISIN XS3063879368</t>
  </si>
  <si>
    <t>Bid and Offer Quotations of Bulgarian Ten-year Eurobonds Issued in 2020 ISIN XS2234571425, 2023 ISIN XS2579483822/Rule144A, 2023 ISIN XS2579483319/Regulation S and 2025 ISIN XS3124345631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</si>
</sst>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 _л_в_._-;\-* #,##0.00\ _л_в_._-;_-* &quot;-&quot;??\ _л_в_._-;_-@_-"/>
    <numFmt numFmtId="164" formatCode="#,##0.0"/>
    <numFmt numFmtId="165" formatCode="0.000"/>
    <numFmt numFmtId="166" formatCode="_-* #,##0.00\ _л_в_-;\-* #,##0.00\ _л_в_-;_-* &quot;-&quot;??\ _л_в_-;_-@_-"/>
    <numFmt numFmtId="167" formatCode="_-* #,##0.0000\ _л_в_._-;\-* #,##0.0000\ _л_в_._-;_-* &quot;-&quot;??\ _л_в_._-;_-@_-"/>
  </numFmts>
  <fonts count="56">
    <font>
      <sz val="12"/>
      <color theme="1"/>
      <name val="Times New Roman"/>
      <family val="2"/>
      <charset val="204"/>
    </font>
    <font>
      <sz val="12"/>
      <color theme="1"/>
      <name val="Times New Roman"/>
      <family val="2"/>
      <charset val="204"/>
    </font>
    <font>
      <b/>
      <sz val="8"/>
      <color theme="1"/>
      <name val="Arial"/>
      <family val="2"/>
      <charset val="204"/>
    </font>
    <font>
      <sz val="14"/>
      <color theme="2" tint="-0.749992370372631"/>
      <name val="Times New Roman"/>
      <family val="2"/>
      <charset val="204"/>
    </font>
    <font>
      <sz val="10"/>
      <color theme="2" tint="-0.749992370372631"/>
      <name val="Times New Roman"/>
      <family val="2"/>
      <charset val="204"/>
    </font>
    <font>
      <sz val="10"/>
      <name val="Times New Roman Cyr"/>
      <family val="1"/>
      <charset val="204"/>
    </font>
    <font>
      <sz val="10"/>
      <name val="Arial Cyr"/>
      <family val="2"/>
      <charset val="204"/>
    </font>
    <font>
      <sz val="11"/>
      <color theme="1"/>
      <name val="Arial"/>
      <family val="2"/>
      <scheme val="minor"/>
    </font>
    <font>
      <sz val="10"/>
      <name val="Arial"/>
      <family val="2"/>
      <charset val="204"/>
    </font>
    <font>
      <b/>
      <sz val="18"/>
      <color indexed="8"/>
      <name val="HebarCond"/>
      <family val="2"/>
      <charset val="204"/>
    </font>
    <font>
      <sz val="12"/>
      <color theme="2" tint="-0.749992370372631"/>
      <name val="Times New Roman"/>
      <family val="2"/>
      <charset val="204"/>
    </font>
    <font>
      <sz val="10"/>
      <color indexed="8"/>
      <name val="Arial"/>
      <family val="2"/>
      <charset val="204"/>
    </font>
    <font>
      <sz val="14"/>
      <color rgb="FF3C4043"/>
      <name val="Arial"/>
      <family val="2"/>
      <charset val="204"/>
    </font>
    <font>
      <sz val="10"/>
      <color rgb="FF3C4043"/>
      <name val="Arial"/>
      <family val="2"/>
      <charset val="204"/>
    </font>
    <font>
      <sz val="11"/>
      <color theme="1"/>
      <name val="Times New Roman"/>
      <family val="2"/>
      <charset val="204"/>
    </font>
    <font>
      <sz val="12"/>
      <color theme="2" tint="-0.749992370372631"/>
      <name val="Arial"/>
      <family val="2"/>
      <charset val="204"/>
    </font>
    <font>
      <sz val="12"/>
      <color theme="1"/>
      <name val="Arial"/>
      <family val="2"/>
      <charset val="204"/>
      <scheme val="minor"/>
    </font>
    <font>
      <sz val="10"/>
      <name val="Arial"/>
      <family val="2"/>
      <charset val="204"/>
      <scheme val="minor"/>
    </font>
    <font>
      <sz val="12"/>
      <color theme="3"/>
      <name val="Arial"/>
      <family val="2"/>
      <charset val="204"/>
      <scheme val="minor"/>
    </font>
    <font>
      <b/>
      <sz val="10"/>
      <color theme="3"/>
      <name val="Arial"/>
      <family val="2"/>
      <charset val="204"/>
    </font>
    <font>
      <sz val="10"/>
      <color theme="2" tint="-0.749992370372631"/>
      <name val="Arial"/>
      <family val="2"/>
      <charset val="204"/>
    </font>
    <font>
      <b/>
      <sz val="10"/>
      <color theme="2" tint="-0.749992370372631"/>
      <name val="Arial"/>
      <family val="2"/>
      <charset val="204"/>
    </font>
    <font>
      <sz val="10"/>
      <color theme="1"/>
      <name val="Arial"/>
      <family val="2"/>
      <charset val="204"/>
      <scheme val="minor"/>
    </font>
    <font>
      <sz val="9"/>
      <name val="Arial"/>
      <family val="2"/>
      <charset val="204"/>
    </font>
    <font>
      <b/>
      <sz val="9"/>
      <name val="Arial"/>
      <family val="2"/>
      <charset val="204"/>
    </font>
    <font>
      <b/>
      <sz val="9"/>
      <color rgb="FF004A37"/>
      <name val="Arial"/>
      <family val="2"/>
      <charset val="204"/>
    </font>
    <font>
      <sz val="9"/>
      <color theme="2" tint="-0.749992370372631"/>
      <name val="Arial"/>
      <family val="2"/>
      <charset val="204"/>
    </font>
    <font>
      <b/>
      <sz val="9"/>
      <color indexed="8"/>
      <name val="Arial"/>
      <family val="2"/>
      <charset val="204"/>
    </font>
    <font>
      <sz val="9"/>
      <color rgb="FF004A37"/>
      <name val="Arial"/>
      <family val="2"/>
      <charset val="204"/>
    </font>
    <font>
      <sz val="9"/>
      <color indexed="8"/>
      <name val="Arial"/>
      <family val="2"/>
      <charset val="204"/>
    </font>
    <font>
      <vertAlign val="superscript"/>
      <sz val="9"/>
      <name val="Arial"/>
      <family val="2"/>
      <charset val="204"/>
    </font>
    <font>
      <sz val="10"/>
      <color rgb="FF004A37"/>
      <name val="Arial"/>
      <family val="2"/>
      <charset val="204"/>
    </font>
    <font>
      <sz val="12"/>
      <color rgb="FF000000"/>
      <name val="Arial"/>
      <family val="2"/>
      <charset val="204"/>
    </font>
    <font>
      <b/>
      <sz val="11"/>
      <color rgb="FF004A37"/>
      <name val="Arial"/>
      <family val="2"/>
      <charset val="204"/>
    </font>
    <font>
      <b/>
      <sz val="10"/>
      <color rgb="FF004A37"/>
      <name val="Arial"/>
      <family val="2"/>
      <charset val="204"/>
    </font>
    <font>
      <sz val="12"/>
      <color theme="1"/>
      <name val="Arial"/>
      <family val="2"/>
      <charset val="204"/>
    </font>
    <font>
      <sz val="8"/>
      <color rgb="FF004A37"/>
      <name val="Arial"/>
      <family val="2"/>
      <charset val="204"/>
    </font>
    <font>
      <sz val="12"/>
      <color theme="3"/>
      <name val="Arial"/>
      <family val="2"/>
      <charset val="204"/>
    </font>
    <font>
      <sz val="10"/>
      <color theme="2" tint="-0.749992370372631"/>
      <name val="Times New Roman"/>
      <family val="1"/>
      <charset val="204"/>
    </font>
    <font>
      <b/>
      <sz val="12"/>
      <color theme="3"/>
      <name val="Arial"/>
      <family val="2"/>
      <charset val="204"/>
    </font>
    <font>
      <b/>
      <sz val="12"/>
      <color theme="3"/>
      <name val="Times New Roman"/>
      <family val="2"/>
      <charset val="204"/>
    </font>
    <font>
      <b/>
      <sz val="10"/>
      <color rgb="FF004A37"/>
      <name val="Arial"/>
      <family val="2"/>
      <charset val="204"/>
      <scheme val="minor"/>
    </font>
    <font>
      <sz val="10"/>
      <color indexed="8"/>
      <name val="Arial"/>
      <family val="2"/>
      <charset val="204"/>
      <scheme val="minor"/>
    </font>
    <font>
      <b/>
      <sz val="11"/>
      <color rgb="FF004A37"/>
      <name val="Arial"/>
      <family val="2"/>
      <charset val="204"/>
      <scheme val="minor"/>
    </font>
    <font>
      <sz val="11"/>
      <color rgb="FF004A37"/>
      <name val="Arial"/>
      <family val="2"/>
      <charset val="204"/>
    </font>
    <font>
      <sz val="12"/>
      <color theme="0"/>
      <name val="Arial"/>
      <family val="2"/>
      <charset val="204"/>
      <scheme val="minor"/>
    </font>
    <font>
      <b/>
      <sz val="10"/>
      <color theme="0"/>
      <name val="Arial"/>
      <family val="2"/>
      <charset val="204"/>
    </font>
    <font>
      <sz val="12"/>
      <color theme="0"/>
      <name val="Times New Roman"/>
      <family val="2"/>
      <charset val="204"/>
    </font>
    <font>
      <sz val="10"/>
      <color theme="0"/>
      <name val="Arial"/>
      <family val="2"/>
      <charset val="204"/>
    </font>
    <font>
      <b/>
      <sz val="9"/>
      <color theme="3"/>
      <name val="Arial"/>
      <family val="2"/>
      <charset val="204"/>
    </font>
    <font>
      <sz val="9"/>
      <color theme="1"/>
      <name val="Arial"/>
      <family val="2"/>
      <charset val="204"/>
    </font>
    <font>
      <sz val="8"/>
      <name val="Arial"/>
      <family val="2"/>
      <charset val="204"/>
    </font>
    <font>
      <b/>
      <sz val="12"/>
      <color rgb="FF004A37"/>
      <name val="Arial"/>
      <family val="2"/>
      <charset val="204"/>
    </font>
    <font>
      <b/>
      <sz val="8"/>
      <color rgb="FF004A37"/>
      <name val="Arial"/>
      <family val="2"/>
      <charset val="204"/>
    </font>
    <font>
      <sz val="8"/>
      <color theme="2" tint="-0.749992370372631"/>
      <name val="Arial"/>
      <family val="2"/>
      <charset val="204"/>
    </font>
    <font>
      <sz val="8"/>
      <color theme="1"/>
      <name val="Arial"/>
      <family val="2"/>
      <charset val="204"/>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5" tint="0.79998168889431442"/>
        <bgColor indexed="64"/>
      </patternFill>
    </fill>
    <fill>
      <patternFill patternType="solid">
        <fgColor rgb="FFEEF1E9"/>
        <bgColor indexed="64"/>
      </patternFill>
    </fill>
    <fill>
      <patternFill patternType="solid">
        <fgColor rgb="FFCBD6BC"/>
        <bgColor indexed="64"/>
      </patternFill>
    </fill>
    <fill>
      <patternFill patternType="solid">
        <fgColor rgb="FFBAD1CC"/>
        <bgColor indexed="64"/>
      </patternFill>
    </fill>
    <fill>
      <patternFill patternType="solid">
        <fgColor rgb="FFFFFFFF"/>
        <bgColor rgb="FF000000"/>
      </patternFill>
    </fill>
    <fill>
      <patternFill patternType="solid">
        <fgColor rgb="FFEEF1E9"/>
        <bgColor rgb="FF000000"/>
      </patternFill>
    </fill>
  </fills>
  <borders count="51">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diagonal/>
    </border>
    <border>
      <left style="thin">
        <color theme="2" tint="-0.249977111117893"/>
      </left>
      <right/>
      <top style="thin">
        <color theme="2" tint="-0.249977111117893"/>
      </top>
      <bottom/>
      <diagonal/>
    </border>
    <border>
      <left/>
      <right/>
      <top style="thin">
        <color theme="2" tint="-0.249977111117893"/>
      </top>
      <bottom/>
      <diagonal/>
    </border>
    <border>
      <left/>
      <right style="thin">
        <color theme="2" tint="-0.249977111117893"/>
      </right>
      <top style="thin">
        <color theme="2" tint="-0.249977111117893"/>
      </top>
      <bottom/>
      <diagonal/>
    </border>
    <border>
      <left style="thin">
        <color theme="2" tint="-0.249977111117893"/>
      </left>
      <right/>
      <top/>
      <bottom/>
      <diagonal/>
    </border>
    <border>
      <left/>
      <right style="thin">
        <color theme="2" tint="-0.249977111117893"/>
      </right>
      <top/>
      <bottom/>
      <diagonal/>
    </border>
    <border>
      <left style="thin">
        <color theme="2" tint="-0.249977111117893"/>
      </left>
      <right/>
      <top/>
      <bottom style="thin">
        <color theme="2" tint="-0.249977111117893"/>
      </bottom>
      <diagonal/>
    </border>
    <border>
      <left/>
      <right/>
      <top/>
      <bottom style="thin">
        <color theme="2" tint="-0.249977111117893"/>
      </bottom>
      <diagonal/>
    </border>
    <border>
      <left style="thin">
        <color theme="2" tint="-0.249977111117893"/>
      </left>
      <right style="thin">
        <color theme="2" tint="-0.249977111117893"/>
      </right>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249977111117893"/>
      </right>
      <top/>
      <bottom/>
      <diagonal/>
    </border>
    <border>
      <left/>
      <right style="thin">
        <color theme="2" tint="-0.249977111117893"/>
      </right>
      <top/>
      <bottom style="thin">
        <color theme="2" tint="-0.249977111117893"/>
      </bottom>
      <diagonal/>
    </border>
    <border>
      <left/>
      <right style="thin">
        <color indexed="64"/>
      </right>
      <top/>
      <bottom style="thin">
        <color indexed="64"/>
      </bottom>
      <diagonal/>
    </border>
    <border>
      <left style="thin">
        <color indexed="64"/>
      </left>
      <right style="thin">
        <color indexed="64"/>
      </right>
      <top style="thick">
        <color indexed="64"/>
      </top>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thin">
        <color rgb="FFC2AFAF"/>
      </left>
      <right style="thin">
        <color rgb="FFC2AFAF"/>
      </right>
      <top style="thin">
        <color rgb="FFC2AFAF"/>
      </top>
      <bottom style="thin">
        <color rgb="FFC2AFAF"/>
      </bottom>
      <diagonal/>
    </border>
    <border>
      <left style="thin">
        <color rgb="FFC2AFAF"/>
      </left>
      <right/>
      <top style="thin">
        <color rgb="FFC2AFAF"/>
      </top>
      <bottom style="thin">
        <color rgb="FFC2AFAF"/>
      </bottom>
      <diagonal/>
    </border>
    <border>
      <left/>
      <right/>
      <top style="thin">
        <color rgb="FFC2AFAF"/>
      </top>
      <bottom style="thin">
        <color rgb="FFC2AFAF"/>
      </bottom>
      <diagonal/>
    </border>
    <border>
      <left/>
      <right style="thin">
        <color rgb="FFC2AFAF"/>
      </right>
      <top style="thin">
        <color rgb="FFC2AFAF"/>
      </top>
      <bottom style="thin">
        <color rgb="FFC2AFAF"/>
      </bottom>
      <diagonal/>
    </border>
    <border>
      <left style="thin">
        <color rgb="FFC2AFAF"/>
      </left>
      <right style="thin">
        <color rgb="FFC2AFAF"/>
      </right>
      <top style="thin">
        <color rgb="FFC2AFAF"/>
      </top>
      <bottom/>
      <diagonal/>
    </border>
    <border>
      <left style="thin">
        <color theme="2" tint="-0.249977111117893"/>
      </left>
      <right style="thin">
        <color theme="2" tint="-0.249977111117893"/>
      </right>
      <top style="thin">
        <color rgb="FFC2AFAF"/>
      </top>
      <bottom/>
      <diagonal/>
    </border>
    <border>
      <left/>
      <right style="thin">
        <color theme="2" tint="-0.249977111117893"/>
      </right>
      <top style="thin">
        <color rgb="FFC2AFAF"/>
      </top>
      <bottom style="thin">
        <color rgb="FFC2AFAF"/>
      </bottom>
      <diagonal/>
    </border>
    <border>
      <left/>
      <right style="thin">
        <color theme="2" tint="-0.249977111117893"/>
      </right>
      <top style="thin">
        <color rgb="FFC2AFAF"/>
      </top>
      <bottom/>
      <diagonal/>
    </border>
    <border>
      <left style="thin">
        <color theme="2" tint="-0.249977111117893"/>
      </left>
      <right style="thin">
        <color theme="2" tint="-0.249977111117893"/>
      </right>
      <top/>
      <bottom style="thin">
        <color rgb="FFC2AFAF"/>
      </bottom>
      <diagonal/>
    </border>
    <border>
      <left/>
      <right style="thin">
        <color rgb="FFC2AFAF"/>
      </right>
      <top/>
      <bottom style="thin">
        <color rgb="FFC2AFAF"/>
      </bottom>
      <diagonal/>
    </border>
    <border>
      <left style="thin">
        <color rgb="FFC2AFAF"/>
      </left>
      <right style="thin">
        <color rgb="FFC2AFAF"/>
      </right>
      <top/>
      <bottom style="thin">
        <color rgb="FFC2AFAF"/>
      </bottom>
      <diagonal/>
    </border>
    <border>
      <left style="thin">
        <color rgb="FFC2AFAF"/>
      </left>
      <right style="thin">
        <color theme="2" tint="-0.249977111117893"/>
      </right>
      <top/>
      <bottom style="thin">
        <color rgb="FFC2AFAF"/>
      </bottom>
      <diagonal/>
    </border>
    <border>
      <left style="thin">
        <color indexed="64"/>
      </left>
      <right style="thin">
        <color indexed="64"/>
      </right>
      <top/>
      <bottom style="medium">
        <color indexed="64"/>
      </bottom>
      <diagonal/>
    </border>
    <border>
      <left/>
      <right style="thin">
        <color indexed="64"/>
      </right>
      <top/>
      <bottom/>
      <diagonal/>
    </border>
    <border>
      <left style="thin">
        <color indexed="64"/>
      </left>
      <right style="thin">
        <color indexed="64"/>
      </right>
      <top/>
      <bottom style="thick">
        <color indexed="64"/>
      </bottom>
      <diagonal/>
    </border>
    <border>
      <left style="thin">
        <color theme="2" tint="-0.249977111117893"/>
      </left>
      <right/>
      <top style="thin">
        <color rgb="FFC2AFAF"/>
      </top>
      <bottom style="thin">
        <color rgb="FFC2AFAF"/>
      </bottom>
      <diagonal/>
    </border>
  </borders>
  <cellStyleXfs count="5">
    <xf numFmtId="0" fontId="0" fillId="0" borderId="0"/>
    <xf numFmtId="43" fontId="1" fillId="0" borderId="0" applyFont="0" applyFill="0" applyBorder="0" applyAlignment="0" applyProtection="0"/>
    <xf numFmtId="0" fontId="9" fillId="0" borderId="0"/>
    <xf numFmtId="0" fontId="7" fillId="0" borderId="0"/>
    <xf numFmtId="0" fontId="8" fillId="0" borderId="0"/>
  </cellStyleXfs>
  <cellXfs count="305">
    <xf numFmtId="0" fontId="0" fillId="0" borderId="0" xfId="0"/>
    <xf numFmtId="0" fontId="2" fillId="0" borderId="0" xfId="0" applyFont="1" applyAlignment="1">
      <alignment horizontal="justify" vertical="center"/>
    </xf>
    <xf numFmtId="0" fontId="3" fillId="0" borderId="0" xfId="0" applyFont="1" applyAlignment="1">
      <alignment horizontal="center"/>
    </xf>
    <xf numFmtId="0" fontId="4" fillId="0" borderId="0" xfId="0" applyFont="1" applyAlignment="1">
      <alignment horizontal="left" wrapText="1"/>
    </xf>
    <xf numFmtId="164" fontId="5" fillId="0" borderId="0" xfId="0" applyNumberFormat="1" applyFont="1"/>
    <xf numFmtId="0" fontId="6" fillId="0" borderId="0" xfId="0" applyFont="1"/>
    <xf numFmtId="164" fontId="6" fillId="0" borderId="0" xfId="0" applyNumberFormat="1" applyFont="1"/>
    <xf numFmtId="2" fontId="6" fillId="0" borderId="0" xfId="0" applyNumberFormat="1" applyFont="1"/>
    <xf numFmtId="49" fontId="5" fillId="0" borderId="0" xfId="0" applyNumberFormat="1" applyFont="1" applyAlignment="1">
      <alignment horizontal="center"/>
    </xf>
    <xf numFmtId="0" fontId="5" fillId="0" borderId="0" xfId="0" applyFont="1" applyAlignment="1">
      <alignment horizontal="left"/>
    </xf>
    <xf numFmtId="0" fontId="6" fillId="0" borderId="0" xfId="0" applyFont="1" applyAlignment="1">
      <alignment horizontal="left"/>
    </xf>
    <xf numFmtId="0" fontId="0" fillId="0" borderId="0" xfId="0" applyAlignment="1">
      <alignment horizontal="left"/>
    </xf>
    <xf numFmtId="0" fontId="12" fillId="0" borderId="0" xfId="0" applyFont="1"/>
    <xf numFmtId="0" fontId="14" fillId="0" borderId="0" xfId="0" applyFont="1"/>
    <xf numFmtId="0" fontId="16" fillId="0" borderId="0" xfId="0" applyFont="1"/>
    <xf numFmtId="0" fontId="18" fillId="0" borderId="0" xfId="0" applyFont="1"/>
    <xf numFmtId="0" fontId="15" fillId="3" borderId="0" xfId="0" applyFont="1" applyFill="1" applyAlignment="1">
      <alignment horizontal="center" vertical="center" wrapText="1"/>
    </xf>
    <xf numFmtId="0" fontId="19" fillId="4" borderId="16"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8" fillId="0" borderId="19"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2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22" xfId="0" applyFont="1" applyFill="1" applyBorder="1" applyAlignment="1">
      <alignment horizontal="center" vertical="center" wrapText="1"/>
    </xf>
    <xf numFmtId="0" fontId="19" fillId="0" borderId="16" xfId="0" applyFont="1" applyFill="1" applyBorder="1" applyAlignment="1">
      <alignment horizontal="right" vertical="center"/>
    </xf>
    <xf numFmtId="0" fontId="20" fillId="0" borderId="0" xfId="0" applyFont="1" applyBorder="1" applyAlignment="1">
      <alignment horizontal="left" vertical="center"/>
    </xf>
    <xf numFmtId="0" fontId="20" fillId="0" borderId="0" xfId="0" applyFont="1" applyBorder="1" applyAlignment="1">
      <alignment horizontal="right" vertical="center"/>
    </xf>
    <xf numFmtId="0" fontId="20" fillId="0" borderId="0" xfId="0" applyFont="1" applyBorder="1" applyAlignment="1">
      <alignment horizontal="center" vertical="center"/>
    </xf>
    <xf numFmtId="0" fontId="21" fillId="0" borderId="0" xfId="0" applyFont="1" applyBorder="1" applyAlignment="1">
      <alignment horizontal="center" vertical="center"/>
    </xf>
    <xf numFmtId="0" fontId="22" fillId="0" borderId="0" xfId="0" applyFont="1"/>
    <xf numFmtId="0" fontId="8" fillId="0" borderId="17" xfId="0" applyFont="1" applyFill="1" applyBorder="1" applyAlignment="1">
      <alignment horizontal="center" vertical="center" wrapText="1"/>
    </xf>
    <xf numFmtId="0" fontId="8" fillId="0" borderId="17" xfId="0" applyFont="1" applyFill="1" applyBorder="1" applyAlignment="1">
      <alignment horizontal="right" vertical="center"/>
    </xf>
    <xf numFmtId="0" fontId="8" fillId="0" borderId="29" xfId="0" applyFont="1" applyFill="1" applyBorder="1" applyAlignment="1">
      <alignment horizontal="center" vertical="center" wrapText="1"/>
    </xf>
    <xf numFmtId="0" fontId="8" fillId="0" borderId="29" xfId="0" applyFont="1" applyFill="1" applyBorder="1" applyAlignment="1">
      <alignment horizontal="right" vertical="center"/>
    </xf>
    <xf numFmtId="0" fontId="0" fillId="0" borderId="0" xfId="0" applyBorder="1"/>
    <xf numFmtId="0" fontId="19" fillId="0" borderId="26" xfId="0" applyFont="1" applyFill="1" applyBorder="1" applyAlignment="1">
      <alignment horizontal="center" vertical="center"/>
    </xf>
    <xf numFmtId="0" fontId="19" fillId="0" borderId="28" xfId="0" applyFont="1" applyFill="1" applyBorder="1" applyAlignment="1">
      <alignment horizontal="center" vertical="center"/>
    </xf>
    <xf numFmtId="0" fontId="23" fillId="0" borderId="0" xfId="0" applyFont="1" applyFill="1"/>
    <xf numFmtId="0" fontId="23" fillId="0" borderId="0" xfId="0" applyFont="1" applyFill="1" applyAlignment="1" applyProtection="1">
      <alignment horizontal="centerContinuous"/>
    </xf>
    <xf numFmtId="0" fontId="24" fillId="0" borderId="0" xfId="0" applyFont="1" applyFill="1" applyAlignment="1" applyProtection="1">
      <alignment horizontal="centerContinuous"/>
    </xf>
    <xf numFmtId="0" fontId="23" fillId="0" borderId="0" xfId="0" applyFont="1" applyFill="1" applyAlignment="1">
      <alignment horizontal="left"/>
    </xf>
    <xf numFmtId="0" fontId="23" fillId="0" borderId="0" xfId="0" applyFont="1" applyFill="1" applyAlignment="1">
      <alignment horizontal="center"/>
    </xf>
    <xf numFmtId="0" fontId="23" fillId="0" borderId="0" xfId="0" applyFont="1" applyFill="1" applyAlignment="1">
      <alignment horizontal="right"/>
    </xf>
    <xf numFmtId="0" fontId="26" fillId="0" borderId="0" xfId="0" applyFont="1" applyFill="1" applyAlignment="1" applyProtection="1">
      <alignment horizontal="left"/>
    </xf>
    <xf numFmtId="0" fontId="24" fillId="0" borderId="0" xfId="0" applyFont="1" applyAlignment="1">
      <alignment horizontal="center"/>
    </xf>
    <xf numFmtId="0" fontId="27" fillId="0" borderId="0" xfId="0" applyFont="1" applyFill="1" applyAlignment="1">
      <alignment horizontal="center"/>
    </xf>
    <xf numFmtId="39" fontId="24" fillId="0" borderId="0" xfId="0" applyNumberFormat="1" applyFont="1" applyAlignment="1">
      <alignment horizontal="right"/>
    </xf>
    <xf numFmtId="39" fontId="24" fillId="0" borderId="0" xfId="0" applyNumberFormat="1" applyFont="1"/>
    <xf numFmtId="39" fontId="27" fillId="0" borderId="0" xfId="0" applyNumberFormat="1" applyFont="1" applyFill="1" applyProtection="1"/>
    <xf numFmtId="4" fontId="27" fillId="0" borderId="0" xfId="0" applyNumberFormat="1" applyFont="1" applyFill="1" applyProtection="1"/>
    <xf numFmtId="0" fontId="24" fillId="0" borderId="0" xfId="0" applyFont="1"/>
    <xf numFmtId="0" fontId="27" fillId="0" borderId="0" xfId="0" applyFont="1" applyFill="1" applyAlignment="1">
      <alignment horizontal="right"/>
    </xf>
    <xf numFmtId="0" fontId="29" fillId="0" borderId="1" xfId="0" applyFont="1" applyFill="1" applyBorder="1" applyAlignment="1">
      <alignment horizontal="center"/>
    </xf>
    <xf numFmtId="0" fontId="29" fillId="0" borderId="2" xfId="0" applyFont="1" applyFill="1" applyBorder="1" applyAlignment="1">
      <alignment horizontal="center"/>
    </xf>
    <xf numFmtId="0" fontId="29" fillId="0" borderId="8" xfId="0" applyFont="1" applyFill="1" applyBorder="1" applyAlignment="1">
      <alignment horizontal="center"/>
    </xf>
    <xf numFmtId="0" fontId="29" fillId="0" borderId="9" xfId="0" applyFont="1" applyFill="1" applyBorder="1" applyAlignment="1">
      <alignment horizontal="center"/>
    </xf>
    <xf numFmtId="0" fontId="23" fillId="0" borderId="2" xfId="0" applyFont="1" applyFill="1" applyBorder="1"/>
    <xf numFmtId="4" fontId="23" fillId="0" borderId="2" xfId="0" applyNumberFormat="1" applyFont="1" applyFill="1" applyBorder="1"/>
    <xf numFmtId="0" fontId="24" fillId="6" borderId="2" xfId="0" applyFont="1" applyFill="1" applyBorder="1"/>
    <xf numFmtId="14" fontId="24" fillId="6" borderId="2" xfId="0" applyNumberFormat="1" applyFont="1" applyFill="1" applyBorder="1"/>
    <xf numFmtId="4" fontId="24" fillId="6" borderId="2" xfId="0" applyNumberFormat="1" applyFont="1" applyFill="1" applyBorder="1"/>
    <xf numFmtId="0" fontId="23" fillId="0" borderId="2" xfId="0" applyFont="1" applyFill="1" applyBorder="1" applyAlignment="1">
      <alignment horizontal="right"/>
    </xf>
    <xf numFmtId="14" fontId="23" fillId="0" borderId="2" xfId="0" applyNumberFormat="1" applyFont="1" applyFill="1" applyBorder="1"/>
    <xf numFmtId="0" fontId="23" fillId="0" borderId="9" xfId="0" applyFont="1" applyFill="1" applyBorder="1" applyAlignment="1">
      <alignment horizontal="right"/>
    </xf>
    <xf numFmtId="14" fontId="23" fillId="0" borderId="9" xfId="0" applyNumberFormat="1" applyFont="1" applyFill="1" applyBorder="1"/>
    <xf numFmtId="0" fontId="23" fillId="0" borderId="9" xfId="0" applyFont="1" applyFill="1" applyBorder="1"/>
    <xf numFmtId="4" fontId="23" fillId="0" borderId="9" xfId="0" applyNumberFormat="1" applyFont="1" applyFill="1" applyBorder="1"/>
    <xf numFmtId="0" fontId="24" fillId="7" borderId="32" xfId="0" applyFont="1" applyFill="1" applyBorder="1"/>
    <xf numFmtId="4" fontId="24" fillId="7" borderId="32" xfId="0" applyNumberFormat="1" applyFont="1" applyFill="1" applyBorder="1"/>
    <xf numFmtId="0" fontId="23" fillId="0" borderId="32" xfId="0" applyFont="1" applyFill="1" applyBorder="1"/>
    <xf numFmtId="4" fontId="23" fillId="0" borderId="32" xfId="0" applyNumberFormat="1" applyFont="1" applyFill="1" applyBorder="1"/>
    <xf numFmtId="0" fontId="24" fillId="7" borderId="13" xfId="0" applyFont="1" applyFill="1" applyBorder="1"/>
    <xf numFmtId="0" fontId="24" fillId="7" borderId="14" xfId="0" applyFont="1" applyFill="1" applyBorder="1"/>
    <xf numFmtId="4" fontId="24" fillId="7" borderId="14" xfId="0" applyNumberFormat="1" applyFont="1" applyFill="1" applyBorder="1"/>
    <xf numFmtId="4" fontId="24" fillId="7" borderId="15" xfId="0" applyNumberFormat="1" applyFont="1" applyFill="1" applyBorder="1"/>
    <xf numFmtId="0" fontId="24" fillId="0" borderId="0" xfId="0" applyFont="1" applyFill="1" applyBorder="1"/>
    <xf numFmtId="4" fontId="24" fillId="0" borderId="0" xfId="0" applyNumberFormat="1" applyFont="1" applyFill="1" applyBorder="1"/>
    <xf numFmtId="0" fontId="23" fillId="0" borderId="2" xfId="0" applyFont="1" applyBorder="1" applyAlignment="1">
      <alignment horizontal="right"/>
    </xf>
    <xf numFmtId="14" fontId="23" fillId="0" borderId="2" xfId="0" applyNumberFormat="1" applyFont="1" applyBorder="1"/>
    <xf numFmtId="0" fontId="23" fillId="0" borderId="2" xfId="0" applyFont="1" applyBorder="1"/>
    <xf numFmtId="4" fontId="23" fillId="0" borderId="2" xfId="0" applyNumberFormat="1" applyFont="1" applyBorder="1"/>
    <xf numFmtId="0" fontId="23" fillId="0" borderId="9" xfId="0" applyFont="1" applyBorder="1" applyAlignment="1">
      <alignment horizontal="right"/>
    </xf>
    <xf numFmtId="14" fontId="23" fillId="0" borderId="9" xfId="0" applyNumberFormat="1" applyFont="1" applyBorder="1"/>
    <xf numFmtId="0" fontId="23" fillId="0" borderId="9" xfId="0" applyFont="1" applyBorder="1"/>
    <xf numFmtId="4" fontId="23" fillId="0" borderId="9" xfId="0" applyNumberFormat="1" applyFont="1" applyBorder="1"/>
    <xf numFmtId="0" fontId="24" fillId="7" borderId="33" xfId="0" applyFont="1" applyFill="1" applyBorder="1"/>
    <xf numFmtId="4" fontId="24" fillId="7" borderId="33" xfId="0" applyNumberFormat="1" applyFont="1" applyFill="1" applyBorder="1"/>
    <xf numFmtId="4" fontId="24" fillId="7" borderId="34" xfId="0" applyNumberFormat="1" applyFont="1" applyFill="1" applyBorder="1"/>
    <xf numFmtId="4" fontId="24" fillId="7" borderId="13" xfId="0" applyNumberFormat="1" applyFont="1" applyFill="1" applyBorder="1"/>
    <xf numFmtId="0" fontId="23" fillId="0" borderId="0" xfId="0" applyFont="1" applyFill="1" applyBorder="1"/>
    <xf numFmtId="4" fontId="23" fillId="0" borderId="0" xfId="0" applyNumberFormat="1" applyFont="1" applyFill="1" applyBorder="1"/>
    <xf numFmtId="4" fontId="23" fillId="0" borderId="0" xfId="0" applyNumberFormat="1" applyFont="1" applyFill="1"/>
    <xf numFmtId="0" fontId="32" fillId="0" borderId="0" xfId="0" applyFont="1" applyFill="1" applyBorder="1"/>
    <xf numFmtId="0" fontId="34" fillId="9" borderId="35" xfId="0" applyFont="1" applyFill="1" applyBorder="1" applyAlignment="1">
      <alignment vertical="center"/>
    </xf>
    <xf numFmtId="0" fontId="8" fillId="0" borderId="35" xfId="0" applyFont="1" applyFill="1" applyBorder="1"/>
    <xf numFmtId="0" fontId="34" fillId="9" borderId="35" xfId="0" applyFont="1" applyFill="1" applyBorder="1"/>
    <xf numFmtId="0" fontId="8" fillId="0" borderId="35" xfId="0" applyFont="1" applyFill="1" applyBorder="1" applyAlignment="1">
      <alignment horizontal="left" wrapText="1"/>
    </xf>
    <xf numFmtId="0" fontId="8" fillId="0" borderId="35" xfId="0" applyFont="1" applyFill="1" applyBorder="1" applyAlignment="1" applyProtection="1">
      <alignment horizontal="left" vertical="center" wrapText="1"/>
    </xf>
    <xf numFmtId="0" fontId="8" fillId="0" borderId="35" xfId="0" applyFont="1" applyFill="1" applyBorder="1" applyAlignment="1" applyProtection="1">
      <alignment horizontal="left"/>
    </xf>
    <xf numFmtId="0" fontId="8" fillId="0" borderId="39" xfId="0" applyFont="1" applyFill="1" applyBorder="1" applyAlignment="1" applyProtection="1">
      <alignment horizontal="left"/>
    </xf>
    <xf numFmtId="0" fontId="32" fillId="0" borderId="22" xfId="0" applyFont="1" applyFill="1" applyBorder="1"/>
    <xf numFmtId="0" fontId="8" fillId="0" borderId="40" xfId="0" applyFont="1" applyFill="1" applyBorder="1" applyAlignment="1" applyProtection="1">
      <alignment horizontal="left"/>
    </xf>
    <xf numFmtId="0" fontId="34" fillId="9" borderId="29" xfId="0" applyFont="1" applyFill="1" applyBorder="1" applyAlignment="1" applyProtection="1">
      <alignment horizontal="left" wrapText="1"/>
    </xf>
    <xf numFmtId="0" fontId="34" fillId="9" borderId="0" xfId="0" applyFont="1" applyFill="1" applyBorder="1" applyAlignment="1">
      <alignment horizontal="center" wrapText="1"/>
    </xf>
    <xf numFmtId="0" fontId="31" fillId="9" borderId="0" xfId="0" applyFont="1" applyFill="1" applyBorder="1" applyAlignment="1">
      <alignment horizontal="center"/>
    </xf>
    <xf numFmtId="0" fontId="34" fillId="9" borderId="42" xfId="0" applyFont="1" applyFill="1" applyBorder="1" applyAlignment="1">
      <alignment horizontal="center"/>
    </xf>
    <xf numFmtId="0" fontId="34" fillId="9" borderId="0" xfId="0" applyFont="1" applyFill="1" applyBorder="1" applyAlignment="1">
      <alignment horizontal="center"/>
    </xf>
    <xf numFmtId="0" fontId="34" fillId="9" borderId="22" xfId="0" applyFont="1" applyFill="1" applyBorder="1" applyAlignment="1">
      <alignment horizontal="center" wrapText="1"/>
    </xf>
    <xf numFmtId="0" fontId="34" fillId="9" borderId="25" xfId="0" applyFont="1" applyFill="1" applyBorder="1" applyAlignment="1" applyProtection="1">
      <alignment horizontal="left" wrapText="1"/>
    </xf>
    <xf numFmtId="0" fontId="34" fillId="9" borderId="24" xfId="0" applyFont="1" applyFill="1" applyBorder="1" applyAlignment="1">
      <alignment horizontal="center"/>
    </xf>
    <xf numFmtId="0" fontId="8" fillId="0" borderId="43" xfId="0" applyFont="1" applyFill="1" applyBorder="1"/>
    <xf numFmtId="2" fontId="8" fillId="0" borderId="44" xfId="0" applyNumberFormat="1" applyFont="1" applyFill="1" applyBorder="1" applyAlignment="1" applyProtection="1">
      <alignment horizontal="center"/>
    </xf>
    <xf numFmtId="2" fontId="8" fillId="0" borderId="45" xfId="0" applyNumberFormat="1" applyFont="1" applyFill="1" applyBorder="1" applyAlignment="1">
      <alignment horizontal="center"/>
    </xf>
    <xf numFmtId="2" fontId="8" fillId="0" borderId="46" xfId="0" applyNumberFormat="1" applyFont="1" applyFill="1" applyBorder="1" applyAlignment="1">
      <alignment horizontal="center"/>
    </xf>
    <xf numFmtId="2" fontId="8" fillId="0" borderId="35" xfId="0" applyNumberFormat="1" applyFont="1" applyFill="1" applyBorder="1" applyAlignment="1" applyProtection="1">
      <alignment horizontal="center"/>
    </xf>
    <xf numFmtId="2" fontId="8" fillId="0" borderId="35" xfId="0" applyNumberFormat="1" applyFont="1" applyFill="1" applyBorder="1" applyAlignment="1">
      <alignment horizontal="center"/>
    </xf>
    <xf numFmtId="0" fontId="34" fillId="9" borderId="30" xfId="0" applyFont="1" applyFill="1" applyBorder="1" applyAlignment="1">
      <alignment horizontal="center" wrapText="1"/>
    </xf>
    <xf numFmtId="0" fontId="34" fillId="9" borderId="24" xfId="0" applyFont="1" applyFill="1" applyBorder="1" applyAlignment="1">
      <alignment horizontal="center" wrapText="1"/>
    </xf>
    <xf numFmtId="0" fontId="35" fillId="0" borderId="0" xfId="0" applyFont="1"/>
    <xf numFmtId="0" fontId="31" fillId="2" borderId="0" xfId="0" applyFont="1" applyFill="1" applyBorder="1"/>
    <xf numFmtId="0" fontId="36" fillId="2" borderId="0" xfId="0" applyFont="1" applyFill="1"/>
    <xf numFmtId="0" fontId="34" fillId="5" borderId="17" xfId="0" applyFont="1" applyFill="1" applyBorder="1" applyAlignment="1">
      <alignment horizontal="center" vertical="top"/>
    </xf>
    <xf numFmtId="0" fontId="34" fillId="5" borderId="20" xfId="0" applyFont="1" applyFill="1" applyBorder="1" applyAlignment="1">
      <alignment horizontal="center" vertical="top"/>
    </xf>
    <xf numFmtId="0" fontId="34" fillId="5" borderId="25" xfId="0" applyFont="1" applyFill="1" applyBorder="1" applyAlignment="1">
      <alignment horizontal="center" vertical="top"/>
    </xf>
    <xf numFmtId="0" fontId="34" fillId="5" borderId="30" xfId="0" applyFont="1" applyFill="1" applyBorder="1" applyAlignment="1">
      <alignment horizontal="center" vertical="top"/>
    </xf>
    <xf numFmtId="0" fontId="8" fillId="0" borderId="17" xfId="0" applyNumberFormat="1" applyFont="1" applyFill="1" applyBorder="1" applyAlignment="1">
      <alignment horizontal="center"/>
    </xf>
    <xf numFmtId="3" fontId="11" fillId="0" borderId="29" xfId="1" applyNumberFormat="1" applyFont="1" applyFill="1" applyBorder="1" applyAlignment="1">
      <alignment horizontal="center"/>
    </xf>
    <xf numFmtId="3" fontId="8" fillId="0" borderId="22" xfId="1" applyNumberFormat="1" applyFont="1" applyFill="1" applyBorder="1" applyAlignment="1">
      <alignment horizontal="center"/>
    </xf>
    <xf numFmtId="3" fontId="11" fillId="0" borderId="20" xfId="1" applyNumberFormat="1" applyFont="1" applyFill="1" applyBorder="1" applyAlignment="1">
      <alignment horizontal="center"/>
    </xf>
    <xf numFmtId="0" fontId="8" fillId="0" borderId="29" xfId="0" applyNumberFormat="1" applyFont="1" applyFill="1" applyBorder="1" applyAlignment="1">
      <alignment horizontal="center"/>
    </xf>
    <xf numFmtId="3" fontId="11" fillId="0" borderId="22" xfId="1" applyNumberFormat="1" applyFont="1" applyFill="1" applyBorder="1" applyAlignment="1">
      <alignment horizontal="center"/>
    </xf>
    <xf numFmtId="49" fontId="34" fillId="0" borderId="25" xfId="0" applyNumberFormat="1" applyFont="1" applyFill="1" applyBorder="1" applyAlignment="1">
      <alignment horizontal="center"/>
    </xf>
    <xf numFmtId="3" fontId="34" fillId="0" borderId="25" xfId="1" applyNumberFormat="1" applyFont="1" applyFill="1" applyBorder="1" applyAlignment="1">
      <alignment horizontal="center"/>
    </xf>
    <xf numFmtId="3" fontId="34" fillId="0" borderId="30" xfId="1" applyNumberFormat="1" applyFont="1" applyFill="1" applyBorder="1" applyAlignment="1">
      <alignment horizontal="center"/>
    </xf>
    <xf numFmtId="0" fontId="37" fillId="0" borderId="0" xfId="0" applyFont="1"/>
    <xf numFmtId="0" fontId="15" fillId="3" borderId="0" xfId="0" applyFont="1" applyFill="1" applyAlignment="1">
      <alignment horizontal="left"/>
    </xf>
    <xf numFmtId="0" fontId="35" fillId="3" borderId="0" xfId="0" applyFont="1" applyFill="1"/>
    <xf numFmtId="0" fontId="0" fillId="3" borderId="0" xfId="0" applyFill="1"/>
    <xf numFmtId="0" fontId="39" fillId="0" borderId="0" xfId="0" applyFont="1"/>
    <xf numFmtId="0" fontId="40" fillId="0" borderId="0" xfId="0" applyFont="1"/>
    <xf numFmtId="0" fontId="41" fillId="5" borderId="16" xfId="0" applyFont="1" applyFill="1" applyBorder="1" applyAlignment="1">
      <alignment horizontal="center" vertical="center" wrapText="1"/>
    </xf>
    <xf numFmtId="0" fontId="41" fillId="5" borderId="28" xfId="0" applyFont="1" applyFill="1" applyBorder="1" applyAlignment="1">
      <alignment horizontal="center" vertical="center" wrapText="1"/>
    </xf>
    <xf numFmtId="49" fontId="17" fillId="0" borderId="25" xfId="0" applyNumberFormat="1" applyFont="1" applyFill="1" applyBorder="1" applyAlignment="1">
      <alignment horizontal="center" vertical="center"/>
    </xf>
    <xf numFmtId="0" fontId="17" fillId="0" borderId="25" xfId="0" applyFont="1" applyFill="1" applyBorder="1" applyAlignment="1">
      <alignment vertical="center" wrapText="1"/>
    </xf>
    <xf numFmtId="0" fontId="42" fillId="0" borderId="25" xfId="0" applyFont="1" applyFill="1" applyBorder="1" applyAlignment="1">
      <alignment horizontal="center" vertical="center" wrapText="1"/>
    </xf>
    <xf numFmtId="0" fontId="17" fillId="0" borderId="25" xfId="0" applyFont="1" applyFill="1" applyBorder="1" applyAlignment="1">
      <alignment horizontal="center" vertical="center"/>
    </xf>
    <xf numFmtId="49" fontId="17" fillId="0" borderId="16" xfId="0" applyNumberFormat="1" applyFont="1" applyFill="1" applyBorder="1" applyAlignment="1">
      <alignment horizontal="center" vertical="center"/>
    </xf>
    <xf numFmtId="0" fontId="17" fillId="0" borderId="16" xfId="0" applyFont="1" applyFill="1" applyBorder="1" applyAlignment="1">
      <alignment vertical="center" wrapText="1"/>
    </xf>
    <xf numFmtId="0" fontId="42" fillId="0" borderId="16" xfId="0" applyFont="1" applyFill="1" applyBorder="1" applyAlignment="1">
      <alignment horizontal="center" vertical="center" wrapText="1"/>
    </xf>
    <xf numFmtId="0" fontId="17" fillId="0" borderId="16" xfId="0" applyFont="1" applyFill="1" applyBorder="1" applyAlignment="1">
      <alignment horizontal="center" vertical="center"/>
    </xf>
    <xf numFmtId="0" fontId="17" fillId="0" borderId="16" xfId="0" applyFont="1" applyFill="1" applyBorder="1" applyAlignment="1">
      <alignment horizontal="center" vertical="center" wrapText="1"/>
    </xf>
    <xf numFmtId="0" fontId="17" fillId="0" borderId="16" xfId="0" applyFont="1" applyFill="1" applyBorder="1" applyAlignment="1">
      <alignment vertical="center"/>
    </xf>
    <xf numFmtId="0" fontId="42" fillId="0" borderId="16" xfId="0" applyFont="1" applyFill="1" applyBorder="1" applyAlignment="1">
      <alignment horizontal="center" vertical="center"/>
    </xf>
    <xf numFmtId="49" fontId="17" fillId="0" borderId="17" xfId="0" applyNumberFormat="1" applyFont="1" applyFill="1" applyBorder="1" applyAlignment="1">
      <alignment horizontal="center" vertical="center"/>
    </xf>
    <xf numFmtId="0" fontId="17" fillId="0" borderId="17" xfId="0" applyFont="1" applyFill="1" applyBorder="1" applyAlignment="1">
      <alignment vertical="center" wrapText="1"/>
    </xf>
    <xf numFmtId="0" fontId="42" fillId="0" borderId="17" xfId="0" applyFont="1" applyFill="1" applyBorder="1" applyAlignment="1">
      <alignment horizontal="center" vertical="center" wrapText="1"/>
    </xf>
    <xf numFmtId="0" fontId="17" fillId="0" borderId="17" xfId="0" applyFont="1" applyFill="1" applyBorder="1" applyAlignment="1">
      <alignment horizontal="center" vertical="center"/>
    </xf>
    <xf numFmtId="0" fontId="39" fillId="0" borderId="0" xfId="0" applyFont="1" applyAlignment="1">
      <alignment horizontal="left"/>
    </xf>
    <xf numFmtId="167" fontId="0" fillId="0" borderId="0" xfId="1" applyNumberFormat="1" applyFont="1"/>
    <xf numFmtId="0" fontId="28" fillId="0" borderId="0" xfId="0" applyFont="1" applyFill="1"/>
    <xf numFmtId="4" fontId="28" fillId="0" borderId="0" xfId="0" applyNumberFormat="1" applyFont="1" applyFill="1"/>
    <xf numFmtId="0" fontId="45" fillId="0" borderId="0" xfId="0" applyFont="1"/>
    <xf numFmtId="0" fontId="46" fillId="0" borderId="0" xfId="0" applyFont="1"/>
    <xf numFmtId="0" fontId="46" fillId="0" borderId="0" xfId="0" applyFont="1" applyAlignment="1">
      <alignment horizontal="right"/>
    </xf>
    <xf numFmtId="0" fontId="47" fillId="0" borderId="0" xfId="0" applyFont="1"/>
    <xf numFmtId="4" fontId="47" fillId="0" borderId="0" xfId="0" applyNumberFormat="1" applyFont="1"/>
    <xf numFmtId="49" fontId="46" fillId="0" borderId="0" xfId="0" applyNumberFormat="1" applyFont="1"/>
    <xf numFmtId="0" fontId="46" fillId="0" borderId="0" xfId="2" applyFont="1" applyFill="1" applyBorder="1" applyAlignment="1">
      <alignment horizontal="right"/>
    </xf>
    <xf numFmtId="0" fontId="48" fillId="0" borderId="0" xfId="2" applyFont="1" applyFill="1" applyBorder="1" applyAlignment="1">
      <alignment horizontal="right"/>
    </xf>
    <xf numFmtId="0" fontId="46" fillId="0" borderId="0" xfId="2" applyFont="1" applyFill="1" applyBorder="1"/>
    <xf numFmtId="49" fontId="48" fillId="0" borderId="0" xfId="2" applyNumberFormat="1" applyFont="1" applyFill="1" applyBorder="1" applyAlignment="1">
      <alignment horizontal="center"/>
    </xf>
    <xf numFmtId="0" fontId="48" fillId="0" borderId="0" xfId="2" applyFont="1" applyFill="1" applyBorder="1" applyAlignment="1">
      <alignment horizontal="left" vertical="center" wrapText="1"/>
    </xf>
    <xf numFmtId="2" fontId="48" fillId="0" borderId="0" xfId="2" applyNumberFormat="1" applyFont="1" applyFill="1" applyBorder="1" applyAlignment="1">
      <alignment horizontal="center" vertical="center"/>
    </xf>
    <xf numFmtId="0" fontId="39" fillId="0" borderId="0" xfId="0" applyFont="1" applyAlignment="1">
      <alignment horizontal="left"/>
    </xf>
    <xf numFmtId="0" fontId="49" fillId="4" borderId="17" xfId="0" applyFont="1" applyFill="1" applyBorder="1" applyAlignment="1">
      <alignment horizontal="center"/>
    </xf>
    <xf numFmtId="0" fontId="49" fillId="4" borderId="25" xfId="0" applyFont="1" applyFill="1" applyBorder="1" applyAlignment="1">
      <alignment horizontal="center"/>
    </xf>
    <xf numFmtId="0" fontId="23" fillId="3" borderId="17" xfId="0" applyFont="1" applyFill="1" applyBorder="1" applyAlignment="1">
      <alignment horizontal="left" wrapText="1"/>
    </xf>
    <xf numFmtId="0" fontId="23" fillId="3" borderId="17" xfId="0" applyFont="1" applyFill="1" applyBorder="1" applyAlignment="1">
      <alignment horizontal="center"/>
    </xf>
    <xf numFmtId="14" fontId="23" fillId="3" borderId="17" xfId="0" applyNumberFormat="1" applyFont="1" applyFill="1" applyBorder="1" applyAlignment="1">
      <alignment horizontal="center"/>
    </xf>
    <xf numFmtId="166" fontId="23" fillId="3" borderId="17" xfId="1" applyNumberFormat="1" applyFont="1" applyFill="1" applyBorder="1" applyAlignment="1">
      <alignment horizontal="center"/>
    </xf>
    <xf numFmtId="165" fontId="23" fillId="3" borderId="17" xfId="1" applyNumberFormat="1" applyFont="1" applyFill="1" applyBorder="1" applyAlignment="1">
      <alignment horizontal="center"/>
    </xf>
    <xf numFmtId="0" fontId="50" fillId="3" borderId="29" xfId="0" applyFont="1" applyFill="1" applyBorder="1"/>
    <xf numFmtId="0" fontId="23" fillId="3" borderId="29" xfId="0" applyFont="1" applyFill="1" applyBorder="1" applyAlignment="1">
      <alignment horizontal="center" vertical="top" wrapText="1"/>
    </xf>
    <xf numFmtId="14" fontId="23" fillId="3" borderId="29" xfId="0" applyNumberFormat="1" applyFont="1" applyFill="1" applyBorder="1" applyAlignment="1">
      <alignment horizontal="center" vertical="center"/>
    </xf>
    <xf numFmtId="166" fontId="23" fillId="3" borderId="29" xfId="1" applyNumberFormat="1" applyFont="1" applyFill="1" applyBorder="1" applyAlignment="1">
      <alignment horizontal="center" vertical="center"/>
    </xf>
    <xf numFmtId="165" fontId="23" fillId="3" borderId="29" xfId="1" applyNumberFormat="1" applyFont="1" applyFill="1" applyBorder="1" applyAlignment="1">
      <alignment horizontal="center" vertical="center"/>
    </xf>
    <xf numFmtId="0" fontId="49" fillId="0" borderId="16" xfId="0" applyFont="1" applyFill="1" applyBorder="1"/>
    <xf numFmtId="166" fontId="49" fillId="0" borderId="16" xfId="0" applyNumberFormat="1" applyFont="1" applyFill="1" applyBorder="1" applyAlignment="1">
      <alignment horizontal="center"/>
    </xf>
    <xf numFmtId="0" fontId="51" fillId="0" borderId="9" xfId="0" applyFont="1" applyBorder="1"/>
    <xf numFmtId="4" fontId="51" fillId="0" borderId="9" xfId="0" applyNumberFormat="1" applyFont="1" applyBorder="1"/>
    <xf numFmtId="4" fontId="23" fillId="0" borderId="47" xfId="0" applyNumberFormat="1" applyFont="1" applyBorder="1"/>
    <xf numFmtId="0" fontId="36" fillId="2" borderId="0" xfId="0" applyFont="1" applyFill="1" applyBorder="1" applyAlignment="1">
      <alignment horizontal="right"/>
    </xf>
    <xf numFmtId="0" fontId="28" fillId="0" borderId="0" xfId="0" applyFont="1" applyAlignment="1">
      <alignment horizontal="left" vertical="top" wrapText="1"/>
    </xf>
    <xf numFmtId="10" fontId="8" fillId="0" borderId="17" xfId="0" applyNumberFormat="1" applyFont="1" applyFill="1" applyBorder="1" applyAlignment="1">
      <alignment horizontal="center" vertical="center" wrapText="1"/>
    </xf>
    <xf numFmtId="10" fontId="8" fillId="0" borderId="29" xfId="0" applyNumberFormat="1" applyFont="1" applyFill="1" applyBorder="1" applyAlignment="1">
      <alignment horizontal="center" vertical="center" wrapText="1"/>
    </xf>
    <xf numFmtId="4" fontId="23" fillId="0" borderId="48" xfId="0" applyNumberFormat="1" applyFont="1" applyBorder="1"/>
    <xf numFmtId="4" fontId="23" fillId="0" borderId="49" xfId="0" applyNumberFormat="1" applyFont="1" applyBorder="1"/>
    <xf numFmtId="0" fontId="54" fillId="0" borderId="0" xfId="0" applyFont="1" applyAlignment="1">
      <alignment vertical="top" wrapText="1"/>
    </xf>
    <xf numFmtId="0" fontId="55" fillId="0" borderId="0" xfId="0" applyFont="1"/>
    <xf numFmtId="0" fontId="36" fillId="0" borderId="0" xfId="0" applyFont="1"/>
    <xf numFmtId="0" fontId="55" fillId="0" borderId="0" xfId="0" applyFont="1" applyAlignment="1"/>
    <xf numFmtId="0" fontId="54" fillId="0" borderId="0" xfId="0" applyFont="1" applyAlignment="1">
      <alignment horizontal="center" wrapText="1"/>
    </xf>
    <xf numFmtId="0" fontId="53" fillId="0" borderId="0" xfId="0" applyFont="1"/>
    <xf numFmtId="3" fontId="8" fillId="0" borderId="50" xfId="1" applyNumberFormat="1" applyFont="1" applyFill="1" applyBorder="1" applyAlignment="1">
      <alignment horizontal="right"/>
    </xf>
    <xf numFmtId="3" fontId="8" fillId="0" borderId="37" xfId="1" applyNumberFormat="1" applyFont="1" applyFill="1" applyBorder="1" applyAlignment="1">
      <alignment horizontal="right"/>
    </xf>
    <xf numFmtId="3" fontId="8" fillId="0" borderId="41" xfId="1" applyNumberFormat="1" applyFont="1" applyFill="1" applyBorder="1" applyAlignment="1">
      <alignment horizontal="right"/>
    </xf>
    <xf numFmtId="0" fontId="34" fillId="9" borderId="36" xfId="0" applyFont="1" applyFill="1" applyBorder="1" applyAlignment="1">
      <alignment horizontal="center" vertical="center"/>
    </xf>
    <xf numFmtId="0" fontId="34" fillId="9" borderId="37" xfId="0" applyFont="1" applyFill="1" applyBorder="1" applyAlignment="1">
      <alignment horizontal="center" vertical="center"/>
    </xf>
    <xf numFmtId="0" fontId="34" fillId="9" borderId="38" xfId="0" applyFont="1" applyFill="1" applyBorder="1" applyAlignment="1">
      <alignment horizontal="center" vertical="center"/>
    </xf>
    <xf numFmtId="14" fontId="8" fillId="0" borderId="36" xfId="0" applyNumberFormat="1" applyFont="1" applyFill="1" applyBorder="1" applyAlignment="1">
      <alignment horizontal="center"/>
    </xf>
    <xf numFmtId="14" fontId="8" fillId="0" borderId="37" xfId="0" applyNumberFormat="1" applyFont="1" applyFill="1" applyBorder="1" applyAlignment="1">
      <alignment horizontal="center"/>
    </xf>
    <xf numFmtId="14" fontId="8" fillId="0" borderId="38" xfId="0" applyNumberFormat="1" applyFont="1" applyFill="1" applyBorder="1" applyAlignment="1">
      <alignment horizontal="center"/>
    </xf>
    <xf numFmtId="0" fontId="8" fillId="0" borderId="36" xfId="0" applyFont="1" applyFill="1" applyBorder="1" applyAlignment="1">
      <alignment horizontal="center"/>
    </xf>
    <xf numFmtId="0" fontId="8" fillId="0" borderId="37" xfId="0" applyFont="1" applyFill="1" applyBorder="1" applyAlignment="1">
      <alignment horizontal="center"/>
    </xf>
    <xf numFmtId="0" fontId="8" fillId="0" borderId="38" xfId="0" applyFont="1" applyFill="1" applyBorder="1" applyAlignment="1">
      <alignment horizontal="center"/>
    </xf>
    <xf numFmtId="2" fontId="8" fillId="0" borderId="36" xfId="0" applyNumberFormat="1" applyFont="1" applyFill="1" applyBorder="1" applyAlignment="1">
      <alignment horizontal="center"/>
    </xf>
    <xf numFmtId="2" fontId="8" fillId="0" borderId="37" xfId="0" applyNumberFormat="1" applyFont="1" applyFill="1" applyBorder="1" applyAlignment="1">
      <alignment horizontal="center"/>
    </xf>
    <xf numFmtId="2" fontId="8" fillId="0" borderId="38" xfId="0" applyNumberFormat="1" applyFont="1" applyFill="1" applyBorder="1" applyAlignment="1">
      <alignment horizontal="center"/>
    </xf>
    <xf numFmtId="14" fontId="34" fillId="9" borderId="36" xfId="0" applyNumberFormat="1" applyFont="1" applyFill="1" applyBorder="1" applyAlignment="1">
      <alignment horizontal="center" wrapText="1"/>
    </xf>
    <xf numFmtId="14" fontId="34" fillId="9" borderId="37" xfId="0" applyNumberFormat="1" applyFont="1" applyFill="1" applyBorder="1" applyAlignment="1">
      <alignment horizontal="center" wrapText="1"/>
    </xf>
    <xf numFmtId="14" fontId="34" fillId="9" borderId="38" xfId="0" applyNumberFormat="1" applyFont="1" applyFill="1" applyBorder="1" applyAlignment="1">
      <alignment horizontal="center" wrapText="1"/>
    </xf>
    <xf numFmtId="3" fontId="8" fillId="0" borderId="36" xfId="0" applyNumberFormat="1" applyFont="1" applyFill="1" applyBorder="1" applyAlignment="1">
      <alignment horizontal="right" vertical="center"/>
    </xf>
    <xf numFmtId="3" fontId="8" fillId="0" borderId="37" xfId="0" applyNumberFormat="1" applyFont="1" applyFill="1" applyBorder="1" applyAlignment="1">
      <alignment horizontal="right" vertical="center"/>
    </xf>
    <xf numFmtId="3" fontId="8" fillId="0" borderId="38" xfId="0" applyNumberFormat="1" applyFont="1" applyFill="1" applyBorder="1" applyAlignment="1">
      <alignment horizontal="right" vertical="center"/>
    </xf>
    <xf numFmtId="3" fontId="8" fillId="0" borderId="36" xfId="1" applyNumberFormat="1" applyFont="1" applyFill="1" applyBorder="1" applyAlignment="1">
      <alignment horizontal="right" vertical="center"/>
    </xf>
    <xf numFmtId="3" fontId="8" fillId="0" borderId="37" xfId="1" applyNumberFormat="1" applyFont="1" applyFill="1" applyBorder="1" applyAlignment="1">
      <alignment horizontal="right" vertical="center"/>
    </xf>
    <xf numFmtId="3" fontId="8" fillId="0" borderId="38" xfId="1" applyNumberFormat="1" applyFont="1" applyFill="1" applyBorder="1" applyAlignment="1">
      <alignment horizontal="right" vertical="center"/>
    </xf>
    <xf numFmtId="3" fontId="8" fillId="0" borderId="36" xfId="1" applyNumberFormat="1" applyFont="1" applyFill="1" applyBorder="1" applyAlignment="1">
      <alignment horizontal="right"/>
    </xf>
    <xf numFmtId="3" fontId="8" fillId="0" borderId="38" xfId="1" applyNumberFormat="1" applyFont="1" applyFill="1" applyBorder="1" applyAlignment="1">
      <alignment horizontal="right"/>
    </xf>
    <xf numFmtId="3" fontId="8" fillId="0" borderId="36" xfId="0" applyNumberFormat="1" applyFont="1" applyFill="1" applyBorder="1" applyAlignment="1">
      <alignment horizontal="right"/>
    </xf>
    <xf numFmtId="3" fontId="8" fillId="0" borderId="37" xfId="0" applyNumberFormat="1" applyFont="1" applyFill="1" applyBorder="1" applyAlignment="1">
      <alignment horizontal="right"/>
    </xf>
    <xf numFmtId="3" fontId="8" fillId="0" borderId="38" xfId="0" applyNumberFormat="1" applyFont="1" applyFill="1" applyBorder="1" applyAlignment="1">
      <alignment horizontal="right"/>
    </xf>
    <xf numFmtId="0" fontId="33" fillId="8" borderId="0" xfId="0" applyFont="1" applyFill="1" applyBorder="1" applyAlignment="1">
      <alignment horizontal="left" wrapText="1"/>
    </xf>
    <xf numFmtId="0" fontId="28" fillId="3" borderId="0" xfId="0" applyFont="1" applyFill="1" applyAlignment="1">
      <alignment horizontal="justify" vertical="top" wrapText="1"/>
    </xf>
    <xf numFmtId="0" fontId="28" fillId="3" borderId="0" xfId="0" applyFont="1" applyFill="1" applyAlignment="1">
      <alignment horizontal="justify" vertical="top"/>
    </xf>
    <xf numFmtId="0" fontId="24" fillId="2" borderId="0" xfId="0" applyFont="1" applyFill="1" applyBorder="1" applyAlignment="1">
      <alignment horizontal="justify" vertical="center" wrapText="1"/>
    </xf>
    <xf numFmtId="0" fontId="52" fillId="3" borderId="0" xfId="0" applyFont="1" applyFill="1" applyAlignment="1">
      <alignment horizontal="left"/>
    </xf>
    <xf numFmtId="0" fontId="34" fillId="5" borderId="17" xfId="0" applyFont="1" applyFill="1" applyBorder="1" applyAlignment="1">
      <alignment horizontal="center" vertical="center"/>
    </xf>
    <xf numFmtId="0" fontId="34" fillId="5" borderId="29" xfId="0" applyFont="1" applyFill="1" applyBorder="1" applyAlignment="1">
      <alignment horizontal="center" vertical="center"/>
    </xf>
    <xf numFmtId="0" fontId="34" fillId="5" borderId="21" xfId="0" applyFont="1" applyFill="1" applyBorder="1" applyAlignment="1">
      <alignment horizontal="center" vertical="center"/>
    </xf>
    <xf numFmtId="0" fontId="34" fillId="5" borderId="23" xfId="0" applyFont="1" applyFill="1" applyBorder="1" applyAlignment="1">
      <alignment horizontal="center" vertical="center"/>
    </xf>
    <xf numFmtId="0" fontId="34" fillId="5" borderId="16" xfId="0" applyFont="1" applyFill="1" applyBorder="1" applyAlignment="1">
      <alignment horizontal="center" vertical="center" wrapText="1"/>
    </xf>
    <xf numFmtId="0" fontId="34" fillId="5" borderId="17" xfId="0" applyFont="1" applyFill="1" applyBorder="1" applyAlignment="1">
      <alignment horizontal="center" vertical="center" wrapText="1"/>
    </xf>
    <xf numFmtId="0" fontId="34" fillId="5" borderId="28" xfId="0" applyFont="1" applyFill="1" applyBorder="1" applyAlignment="1">
      <alignment horizontal="center" vertical="center" wrapText="1"/>
    </xf>
    <xf numFmtId="0" fontId="39" fillId="3" borderId="0" xfId="0" applyFont="1" applyFill="1" applyAlignment="1">
      <alignment horizontal="left" vertical="center" wrapText="1"/>
    </xf>
    <xf numFmtId="0" fontId="19" fillId="0" borderId="26" xfId="0" applyFont="1" applyFill="1" applyBorder="1" applyAlignment="1">
      <alignment horizontal="left" vertical="center"/>
    </xf>
    <xf numFmtId="0" fontId="19" fillId="0" borderId="27" xfId="0" applyFont="1" applyFill="1" applyBorder="1" applyAlignment="1">
      <alignment horizontal="left" vertical="center"/>
    </xf>
    <xf numFmtId="0" fontId="19" fillId="0" borderId="28" xfId="0" applyFont="1" applyFill="1" applyBorder="1" applyAlignment="1">
      <alignment horizontal="left" vertical="center"/>
    </xf>
    <xf numFmtId="0" fontId="53" fillId="3" borderId="0" xfId="0" applyFont="1" applyFill="1" applyAlignment="1">
      <alignment horizontal="justify" vertical="top" wrapText="1"/>
    </xf>
    <xf numFmtId="0" fontId="38" fillId="2" borderId="19" xfId="0" applyFont="1" applyFill="1" applyBorder="1" applyAlignment="1">
      <alignment horizontal="justify" vertical="center" wrapText="1"/>
    </xf>
    <xf numFmtId="0" fontId="25" fillId="3" borderId="0" xfId="0" applyFont="1" applyFill="1" applyAlignment="1">
      <alignment horizontal="justify" vertical="top" wrapText="1"/>
    </xf>
    <xf numFmtId="0" fontId="39" fillId="3" borderId="0" xfId="0" applyFont="1" applyFill="1" applyAlignment="1">
      <alignment horizontal="left"/>
    </xf>
    <xf numFmtId="0" fontId="49" fillId="4" borderId="17" xfId="0" applyFont="1" applyFill="1" applyBorder="1" applyAlignment="1">
      <alignment horizontal="center" vertical="center" wrapText="1"/>
    </xf>
    <xf numFmtId="0" fontId="49" fillId="4" borderId="25" xfId="0" applyFont="1" applyFill="1" applyBorder="1" applyAlignment="1">
      <alignment horizontal="center" vertical="center" wrapText="1"/>
    </xf>
    <xf numFmtId="0" fontId="28" fillId="5" borderId="2" xfId="0" applyFont="1" applyFill="1" applyBorder="1" applyAlignment="1" applyProtection="1">
      <alignment horizontal="center" vertical="center" wrapText="1"/>
    </xf>
    <xf numFmtId="0" fontId="23" fillId="0" borderId="9" xfId="0" applyFont="1" applyBorder="1" applyAlignment="1">
      <alignment horizontal="center" vertical="center"/>
    </xf>
    <xf numFmtId="0" fontId="23" fillId="0" borderId="4" xfId="0" applyFont="1" applyBorder="1" applyAlignment="1">
      <alignment horizontal="center" vertical="center"/>
    </xf>
    <xf numFmtId="0" fontId="28" fillId="5" borderId="5" xfId="0" applyFont="1" applyFill="1" applyBorder="1" applyAlignment="1">
      <alignment horizontal="center" vertical="center"/>
    </xf>
    <xf numFmtId="0" fontId="28" fillId="5" borderId="11" xfId="0" applyFont="1" applyFill="1" applyBorder="1" applyAlignment="1">
      <alignment horizontal="center" vertical="center"/>
    </xf>
    <xf numFmtId="0" fontId="28" fillId="5" borderId="7" xfId="0" applyFont="1" applyFill="1" applyBorder="1" applyAlignment="1">
      <alignment horizontal="center" vertical="center"/>
    </xf>
    <xf numFmtId="0" fontId="28" fillId="5" borderId="1" xfId="0" applyFont="1" applyFill="1" applyBorder="1" applyAlignment="1" applyProtection="1">
      <alignment horizontal="center" vertical="center" wrapText="1"/>
    </xf>
    <xf numFmtId="0" fontId="28" fillId="5" borderId="8" xfId="0" applyFont="1" applyFill="1" applyBorder="1" applyAlignment="1" applyProtection="1">
      <alignment horizontal="center" vertical="center" wrapText="1"/>
    </xf>
    <xf numFmtId="0" fontId="28" fillId="5" borderId="3" xfId="0" applyFont="1" applyFill="1" applyBorder="1" applyAlignment="1" applyProtection="1">
      <alignment horizontal="center" vertical="center" wrapText="1"/>
    </xf>
    <xf numFmtId="0" fontId="28" fillId="5" borderId="2" xfId="0" applyFont="1" applyFill="1" applyBorder="1" applyAlignment="1">
      <alignment horizontal="center" vertical="center" wrapText="1"/>
    </xf>
    <xf numFmtId="0" fontId="23" fillId="0" borderId="9" xfId="0" applyFont="1" applyBorder="1" applyAlignment="1">
      <alignment horizontal="center" vertical="center" wrapText="1"/>
    </xf>
    <xf numFmtId="0" fontId="23" fillId="0" borderId="4" xfId="0" applyFont="1" applyBorder="1" applyAlignment="1">
      <alignment horizontal="center" vertical="center" wrapText="1"/>
    </xf>
    <xf numFmtId="0" fontId="28" fillId="5" borderId="1" xfId="0" applyFont="1" applyFill="1" applyBorder="1" applyAlignment="1" applyProtection="1">
      <alignment horizontal="center" vertical="center"/>
    </xf>
    <xf numFmtId="0" fontId="28" fillId="5" borderId="6" xfId="0" applyFont="1" applyFill="1" applyBorder="1" applyAlignment="1" applyProtection="1">
      <alignment horizontal="center" vertical="center"/>
    </xf>
    <xf numFmtId="0" fontId="28" fillId="5" borderId="12" xfId="0" applyFont="1" applyFill="1" applyBorder="1" applyAlignment="1" applyProtection="1">
      <alignment horizontal="center" vertical="center"/>
    </xf>
    <xf numFmtId="0" fontId="28" fillId="5" borderId="3" xfId="0" applyFont="1" applyFill="1" applyBorder="1" applyAlignment="1" applyProtection="1">
      <alignment horizontal="center" vertical="center"/>
    </xf>
    <xf numFmtId="0" fontId="28" fillId="5" borderId="10" xfId="0" applyFont="1" applyFill="1" applyBorder="1" applyAlignment="1" applyProtection="1">
      <alignment horizontal="center" vertical="center"/>
    </xf>
    <xf numFmtId="0" fontId="28" fillId="5" borderId="31" xfId="0" applyFont="1" applyFill="1" applyBorder="1" applyAlignment="1" applyProtection="1">
      <alignment horizontal="center" vertical="center"/>
    </xf>
    <xf numFmtId="0" fontId="28" fillId="5" borderId="2" xfId="0" applyFont="1" applyFill="1" applyBorder="1" applyAlignment="1" applyProtection="1">
      <alignment horizontal="center" vertical="top" wrapText="1"/>
    </xf>
    <xf numFmtId="0" fontId="23" fillId="0" borderId="9" xfId="0" applyFont="1" applyBorder="1" applyAlignment="1">
      <alignment horizontal="center" vertical="top" wrapText="1"/>
    </xf>
    <xf numFmtId="0" fontId="23" fillId="0" borderId="4" xfId="0" applyFont="1" applyBorder="1" applyAlignment="1">
      <alignment horizontal="center" vertical="top" wrapText="1"/>
    </xf>
    <xf numFmtId="0" fontId="33" fillId="0" borderId="0" xfId="0" applyFont="1" applyAlignment="1" applyProtection="1">
      <alignment horizontal="left" wrapText="1"/>
    </xf>
    <xf numFmtId="0" fontId="25" fillId="0" borderId="0" xfId="0" applyFont="1" applyFill="1" applyAlignment="1" applyProtection="1">
      <alignment horizontal="center"/>
    </xf>
    <xf numFmtId="0" fontId="28" fillId="5" borderId="5" xfId="0" applyFont="1" applyFill="1" applyBorder="1" applyAlignment="1" applyProtection="1">
      <alignment horizontal="center" vertical="center" wrapText="1"/>
    </xf>
    <xf numFmtId="0" fontId="28" fillId="5" borderId="7" xfId="0" applyFont="1" applyFill="1" applyBorder="1" applyAlignment="1" applyProtection="1">
      <alignment horizontal="center" vertical="center" wrapText="1"/>
    </xf>
    <xf numFmtId="0" fontId="28" fillId="5" borderId="2" xfId="0" applyFont="1" applyFill="1" applyBorder="1" applyAlignment="1">
      <alignment horizontal="center" vertical="top" wrapText="1"/>
    </xf>
    <xf numFmtId="0" fontId="28" fillId="0" borderId="0" xfId="0" applyFont="1" applyAlignment="1">
      <alignment horizontal="left" vertical="top" wrapText="1"/>
    </xf>
    <xf numFmtId="0" fontId="10" fillId="0" borderId="0" xfId="0" applyFont="1" applyAlignment="1">
      <alignment horizontal="center"/>
    </xf>
    <xf numFmtId="0" fontId="13" fillId="0" borderId="0" xfId="0" applyFont="1" applyAlignment="1">
      <alignment horizontal="left" wrapText="1"/>
    </xf>
    <xf numFmtId="0" fontId="31" fillId="0" borderId="0" xfId="0" applyFont="1" applyAlignment="1">
      <alignment horizontal="left" wrapText="1"/>
    </xf>
    <xf numFmtId="0" fontId="39" fillId="0" borderId="0" xfId="0" applyFont="1" applyAlignment="1">
      <alignment horizontal="left"/>
    </xf>
    <xf numFmtId="0" fontId="4" fillId="0" borderId="0" xfId="0" applyFont="1" applyAlignment="1">
      <alignment horizontal="left" vertical="top" wrapText="1"/>
    </xf>
    <xf numFmtId="0" fontId="4" fillId="0" borderId="0" xfId="0" applyFont="1" applyAlignment="1">
      <alignment horizontal="left" vertical="top"/>
    </xf>
    <xf numFmtId="0" fontId="33" fillId="0" borderId="0" xfId="0" applyFont="1" applyAlignment="1">
      <alignment horizontal="left" wrapText="1"/>
    </xf>
    <xf numFmtId="0" fontId="44" fillId="0" borderId="0" xfId="0" applyFont="1" applyAlignment="1">
      <alignment horizontal="left" wrapText="1"/>
    </xf>
    <xf numFmtId="0" fontId="52" fillId="0" borderId="0" xfId="0" applyFont="1" applyAlignment="1">
      <alignment horizontal="center" wrapText="1"/>
    </xf>
    <xf numFmtId="0" fontId="33" fillId="0" borderId="0" xfId="0" applyFont="1" applyAlignment="1">
      <alignment horizontal="center" wrapText="1"/>
    </xf>
    <xf numFmtId="0" fontId="28" fillId="0" borderId="0" xfId="0" applyFont="1" applyAlignment="1">
      <alignment horizontal="left" vertical="top"/>
    </xf>
    <xf numFmtId="0" fontId="43" fillId="0" borderId="0" xfId="0" applyFont="1" applyAlignment="1">
      <alignment horizontal="left" wrapText="1"/>
    </xf>
    <xf numFmtId="0" fontId="25" fillId="0" borderId="0" xfId="0" applyFont="1" applyAlignment="1">
      <alignment horizontal="left" vertical="center" wrapText="1"/>
    </xf>
    <xf numFmtId="0" fontId="54" fillId="0" borderId="0" xfId="0" applyFont="1" applyAlignment="1">
      <alignment horizontal="center" vertical="center" wrapText="1"/>
    </xf>
    <xf numFmtId="0" fontId="41" fillId="0" borderId="24" xfId="0" applyFont="1" applyBorder="1" applyAlignment="1">
      <alignment horizontal="left" vertical="center" wrapText="1"/>
    </xf>
    <xf numFmtId="0" fontId="41" fillId="6" borderId="23" xfId="0" applyFont="1" applyFill="1" applyBorder="1" applyAlignment="1">
      <alignment horizontal="center" vertical="center"/>
    </xf>
    <xf numFmtId="0" fontId="41" fillId="6" borderId="24" xfId="0" applyFont="1" applyFill="1" applyBorder="1" applyAlignment="1">
      <alignment horizontal="center" vertical="center"/>
    </xf>
    <xf numFmtId="0" fontId="41" fillId="6" borderId="30" xfId="0" applyFont="1" applyFill="1" applyBorder="1" applyAlignment="1">
      <alignment horizontal="center" vertical="center"/>
    </xf>
    <xf numFmtId="49" fontId="41" fillId="6" borderId="26" xfId="0" applyNumberFormat="1" applyFont="1" applyFill="1" applyBorder="1" applyAlignment="1">
      <alignment horizontal="center" wrapText="1"/>
    </xf>
    <xf numFmtId="49" fontId="41" fillId="6" borderId="27" xfId="0" applyNumberFormat="1" applyFont="1" applyFill="1" applyBorder="1" applyAlignment="1">
      <alignment horizontal="center" wrapText="1"/>
    </xf>
    <xf numFmtId="49" fontId="41" fillId="6" borderId="28" xfId="0" applyNumberFormat="1" applyFont="1" applyFill="1" applyBorder="1" applyAlignment="1">
      <alignment horizontal="center" wrapText="1"/>
    </xf>
    <xf numFmtId="49" fontId="41" fillId="6" borderId="26" xfId="0" applyNumberFormat="1" applyFont="1" applyFill="1" applyBorder="1" applyAlignment="1">
      <alignment horizontal="center"/>
    </xf>
    <xf numFmtId="49" fontId="41" fillId="6" borderId="27" xfId="0" applyNumberFormat="1" applyFont="1" applyFill="1" applyBorder="1" applyAlignment="1">
      <alignment horizontal="center"/>
    </xf>
    <xf numFmtId="49" fontId="41" fillId="6" borderId="28" xfId="0" applyNumberFormat="1" applyFont="1" applyFill="1" applyBorder="1" applyAlignment="1">
      <alignment horizontal="center"/>
    </xf>
  </cellXfs>
  <cellStyles count="5">
    <cellStyle name="Comma" xfId="1" builtinId="3"/>
    <cellStyle name="Normal" xfId="0" builtinId="0"/>
    <cellStyle name="Normal 2" xfId="4" xr:uid="{00000000-0005-0000-0000-000002000000}"/>
    <cellStyle name="Normal 5" xfId="3" xr:uid="{00000000-0005-0000-0000-000003000000}"/>
    <cellStyle name="Normal_Sheet1" xfId="2" xr:uid="{00000000-0005-0000-0000-000004000000}"/>
  </cellStyles>
  <dxfs count="0"/>
  <tableStyles count="0" defaultTableStyle="TableStyleMedium2" defaultPivotStyle="PivotStyleLight16"/>
  <colors>
    <mruColors>
      <color rgb="FF004A37"/>
      <color rgb="FFCBD6BC"/>
      <color rgb="FFEEF1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546413734211366"/>
          <c:y val="0.22523926582937207"/>
          <c:w val="0.73606807213614422"/>
          <c:h val="0.66336674924919714"/>
        </c:manualLayout>
      </c:layout>
      <c:barChart>
        <c:barDir val="bar"/>
        <c:grouping val="stacked"/>
        <c:varyColors val="0"/>
        <c:ser>
          <c:idx val="0"/>
          <c:order val="0"/>
          <c:tx>
            <c:strRef>
              <c:f>'[1]SEC-1'!$B$1:$B$2</c:f>
              <c:strCache>
                <c:ptCount val="1"/>
                <c:pt idx="0">
                  <c:v>frozen government securities as a security on budget funds</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lgn="ctr">
                  <a:defRPr lang="en-US" sz="900" b="0" i="0" u="none" strike="noStrike" kern="1200" baseline="0">
                    <a:solidFill>
                      <a:schemeClr val="tx2"/>
                    </a:solidFill>
                    <a:latin typeface="Arial Narrow" panose="020B0606020202030204" pitchFamily="34" charset="0"/>
                    <a:ea typeface="+mn-ea"/>
                    <a:cs typeface="+mn-cs"/>
                  </a:defRPr>
                </a:pPr>
                <a:endParaRPr lang="bg-BG"/>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'[1]SEC-1'!$A$3:$A$6</c:f>
              <c:strCache>
                <c:ptCount val="4"/>
                <c:pt idx="0">
                  <c:v>30.ІX.2023</c:v>
                </c:pt>
                <c:pt idx="1">
                  <c:v>30.ІX.2024</c:v>
                </c:pt>
                <c:pt idx="2">
                  <c:v>30.ІX.2025</c:v>
                </c:pt>
                <c:pt idx="3">
                  <c:v>30.ІX.2026</c:v>
                </c:pt>
              </c:strCache>
            </c:strRef>
          </c:cat>
          <c:val>
            <c:numRef>
              <c:f>'[1]SEC-1'!$B$3:$B$6</c:f>
              <c:numCache>
                <c:formatCode>General</c:formatCode>
                <c:ptCount val="4"/>
                <c:pt idx="0">
                  <c:v>1289.19</c:v>
                </c:pt>
                <c:pt idx="1">
                  <c:v>1480.33</c:v>
                </c:pt>
                <c:pt idx="2">
                  <c:v>1516.52</c:v>
                </c:pt>
                <c:pt idx="3">
                  <c:v>1790.06</c:v>
                </c:pt>
              </c:numCache>
            </c:numRef>
          </c:val>
          <c:extLst>
            <c:ext xmlns:c16="http://schemas.microsoft.com/office/drawing/2014/chart" uri="{C3380CC4-5D6E-409C-BE32-E72D297353CC}">
              <c16:uniqueId val="{00000000-FA8B-4876-8CE1-A58F2D40268A}"/>
            </c:ext>
          </c:extLst>
        </c:ser>
        <c:ser>
          <c:idx val="1"/>
          <c:order val="1"/>
          <c:tx>
            <c:strRef>
              <c:f>'[1]SEC-1'!$C$1:$C$2</c:f>
              <c:strCache>
                <c:ptCount val="1"/>
                <c:pt idx="0">
                  <c:v>mobilised Eurosystem credit operations</c:v>
                </c:pt>
              </c:strCache>
            </c:strRef>
          </c:tx>
          <c:spPr>
            <a:solidFill>
              <a:srgbClr val="A9BB91"/>
            </a:solidFill>
            <a:ln>
              <a:noFill/>
            </a:ln>
            <a:effectLst/>
          </c:spPr>
          <c:invertIfNegative val="0"/>
          <c:dLbls>
            <c:dLbl>
              <c:idx val="0"/>
              <c:layout>
                <c:manualLayout>
                  <c:x val="1.6345262231442628E-2"/>
                  <c:y val="-7.7072470498829706E-3"/>
                </c:manualLayout>
              </c:layout>
              <c:showLegendKey val="0"/>
              <c:showVal val="1"/>
              <c:showCatName val="0"/>
              <c:showSerName val="0"/>
              <c:showPercent val="0"/>
              <c:showBubbleSize val="0"/>
              <c:extLst>
                <c:ext xmlns:c15="http://schemas.microsoft.com/office/drawing/2012/chart" uri="{CE6537A1-D6FC-4f65-9D91-7224C49458BB}">
                  <c15:layout>
                    <c:manualLayout>
                      <c:w val="5.8704453441295545E-2"/>
                      <c:h val="5.5279535144812098E-2"/>
                    </c:manualLayout>
                  </c15:layout>
                </c:ext>
                <c:ext xmlns:c16="http://schemas.microsoft.com/office/drawing/2014/chart" uri="{C3380CC4-5D6E-409C-BE32-E72D297353CC}">
                  <c16:uniqueId val="{00000001-FA8B-4876-8CE1-A58F2D40268A}"/>
                </c:ext>
              </c:extLst>
            </c:dLbl>
            <c:dLbl>
              <c:idx val="1"/>
              <c:layout>
                <c:manualLayout>
                  <c:x val="2.1743389860698549E-2"/>
                  <c:y val="-1.485634671001245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A8B-4876-8CE1-A58F2D40268A}"/>
                </c:ext>
              </c:extLst>
            </c:dLbl>
            <c:dLbl>
              <c:idx val="2"/>
              <c:layout>
                <c:manualLayout>
                  <c:x val="2.4291574331651657E-2"/>
                  <c:y val="-1.07238605898123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A8B-4876-8CE1-A58F2D40268A}"/>
                </c:ext>
              </c:extLst>
            </c:dLbl>
            <c:dLbl>
              <c:idx val="3"/>
              <c:layout>
                <c:manualLayout>
                  <c:x val="6.8025569384472136E-3"/>
                  <c:y val="6.7760595791012748E-4"/>
                </c:manualLayout>
              </c:layout>
              <c:showLegendKey val="0"/>
              <c:showVal val="1"/>
              <c:showCatName val="0"/>
              <c:showSerName val="0"/>
              <c:showPercent val="0"/>
              <c:showBubbleSize val="0"/>
              <c:extLst>
                <c:ext xmlns:c15="http://schemas.microsoft.com/office/drawing/2012/chart" uri="{CE6537A1-D6FC-4f65-9D91-7224C49458BB}">
                  <c15:layout>
                    <c:manualLayout>
                      <c:w val="8.8709677419354843E-2"/>
                      <c:h val="5.1569112602001532E-2"/>
                    </c:manualLayout>
                  </c15:layout>
                </c:ext>
                <c:ext xmlns:c16="http://schemas.microsoft.com/office/drawing/2014/chart" uri="{C3380CC4-5D6E-409C-BE32-E72D297353CC}">
                  <c16:uniqueId val="{00000004-FA8B-4876-8CE1-A58F2D40268A}"/>
                </c:ext>
              </c:extLst>
            </c:dLbl>
            <c:spPr>
              <a:noFill/>
              <a:ln>
                <a:noFill/>
              </a:ln>
              <a:effectLst/>
            </c:spPr>
            <c:txPr>
              <a:bodyPr rot="0" spcFirstLastPara="1" vertOverflow="ellipsis" vert="horz" wrap="square" anchor="ctr" anchorCtr="1"/>
              <a:lstStyle/>
              <a:p>
                <a:pPr>
                  <a:defRPr lang="en-US" sz="900" b="0" i="0" u="none" strike="noStrike" kern="1200" baseline="0">
                    <a:solidFill>
                      <a:schemeClr val="tx2"/>
                    </a:solidFill>
                    <a:latin typeface="Arial Narrow" panose="020B0606020202030204" pitchFamily="34" charset="0"/>
                    <a:ea typeface="+mn-ea"/>
                    <a:cs typeface="+mn-cs"/>
                  </a:defRPr>
                </a:pPr>
                <a:endParaRPr lang="bg-BG"/>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'[1]SEC-1'!$A$3:$A$6</c:f>
              <c:strCache>
                <c:ptCount val="4"/>
                <c:pt idx="0">
                  <c:v>30.ІX.2023</c:v>
                </c:pt>
                <c:pt idx="1">
                  <c:v>30.ІX.2024</c:v>
                </c:pt>
                <c:pt idx="2">
                  <c:v>30.ІX.2025</c:v>
                </c:pt>
                <c:pt idx="3">
                  <c:v>30.ІX.2026</c:v>
                </c:pt>
              </c:strCache>
            </c:strRef>
          </c:cat>
          <c:val>
            <c:numRef>
              <c:f>'[1]SEC-1'!$C$3:$C$6</c:f>
              <c:numCache>
                <c:formatCode>General</c:formatCode>
                <c:ptCount val="4"/>
                <c:pt idx="3">
                  <c:v>73</c:v>
                </c:pt>
              </c:numCache>
            </c:numRef>
          </c:val>
          <c:extLst>
            <c:ext xmlns:c16="http://schemas.microsoft.com/office/drawing/2014/chart" uri="{C3380CC4-5D6E-409C-BE32-E72D297353CC}">
              <c16:uniqueId val="{00000005-FA8B-4876-8CE1-A58F2D40268A}"/>
            </c:ext>
          </c:extLst>
        </c:ser>
        <c:ser>
          <c:idx val="2"/>
          <c:order val="2"/>
          <c:tx>
            <c:strRef>
              <c:f>'[1]SEC-1'!$D$1:$D$2</c:f>
              <c:strCache>
                <c:ptCount val="1"/>
                <c:pt idx="0">
                  <c:v>frozen government securities on registered pledges</c:v>
                </c:pt>
              </c:strCache>
            </c:strRef>
          </c:tx>
          <c:spPr>
            <a:solidFill>
              <a:schemeClr val="accent3"/>
            </a:solidFill>
            <a:ln>
              <a:noFill/>
            </a:ln>
            <a:effectLst/>
          </c:spPr>
          <c:invertIfNegative val="0"/>
          <c:dLbls>
            <c:delete val="1"/>
          </c:dLbls>
          <c:cat>
            <c:strRef>
              <c:f>'[1]SEC-1'!$A$3:$A$6</c:f>
              <c:strCache>
                <c:ptCount val="4"/>
                <c:pt idx="0">
                  <c:v>30.ІX.2023</c:v>
                </c:pt>
                <c:pt idx="1">
                  <c:v>30.ІX.2024</c:v>
                </c:pt>
                <c:pt idx="2">
                  <c:v>30.ІX.2025</c:v>
                </c:pt>
                <c:pt idx="3">
                  <c:v>30.ІX.2026</c:v>
                </c:pt>
              </c:strCache>
            </c:strRef>
          </c:cat>
          <c:val>
            <c:numRef>
              <c:f>'[1]SEC-1'!$D$3:$D$6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6-FA8B-4876-8CE1-A58F2D40268A}"/>
            </c:ext>
          </c:extLst>
        </c:ser>
        <c:dLbls>
          <c:showLegendKey val="0"/>
          <c:showVal val="1"/>
          <c:showCatName val="0"/>
          <c:showSerName val="0"/>
          <c:showPercent val="0"/>
          <c:showBubbleSize val="0"/>
        </c:dLbls>
        <c:gapWidth val="150"/>
        <c:overlap val="100"/>
        <c:axId val="216035920"/>
        <c:axId val="216037880"/>
      </c:barChart>
      <c:catAx>
        <c:axId val="21603592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n-US" sz="900" b="0" i="0" u="none" strike="noStrike" kern="1200" baseline="0">
                <a:solidFill>
                  <a:schemeClr val="tx2"/>
                </a:solidFill>
                <a:latin typeface="Arial Narrow" panose="020B0606020202030204" pitchFamily="34" charset="0"/>
                <a:ea typeface="+mn-ea"/>
                <a:cs typeface="+mn-cs"/>
              </a:defRPr>
            </a:pPr>
            <a:endParaRPr lang="bg-BG"/>
          </a:p>
        </c:txPr>
        <c:crossAx val="216037880"/>
        <c:crosses val="autoZero"/>
        <c:auto val="1"/>
        <c:lblAlgn val="ctr"/>
        <c:lblOffset val="100"/>
        <c:noMultiLvlLbl val="0"/>
      </c:catAx>
      <c:valAx>
        <c:axId val="216037880"/>
        <c:scaling>
          <c:orientation val="minMax"/>
          <c:max val="200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en-US" sz="900" b="0" i="0" u="none" strike="noStrike" kern="1200" baseline="0">
                    <a:solidFill>
                      <a:schemeClr val="tx2"/>
                    </a:solidFill>
                    <a:latin typeface="Arial Narrow" panose="020B0606020202030204" pitchFamily="34" charset="0"/>
                    <a:ea typeface="+mn-ea"/>
                    <a:cs typeface="+mn-cs"/>
                  </a:defRPr>
                </a:pPr>
                <a:r>
                  <a:rPr lang="en-US"/>
                  <a:t>EUR million</a:t>
                </a:r>
              </a:p>
            </c:rich>
          </c:tx>
          <c:layout>
            <c:manualLayout>
              <c:xMode val="edge"/>
              <c:yMode val="edge"/>
              <c:x val="0.83870967741935476"/>
              <c:y val="0.17683017722741753"/>
            </c:manualLayout>
          </c:layout>
          <c:overlay val="0"/>
          <c:spPr>
            <a:noFill/>
            <a:ln>
              <a:noFill/>
            </a:ln>
            <a:effectLst/>
          </c:spPr>
          <c:txPr>
            <a:bodyPr rot="0" spcFirstLastPara="1" vertOverflow="ellipsis" vert="horz" wrap="square" anchor="ctr" anchorCtr="1"/>
            <a:lstStyle/>
            <a:p>
              <a:pPr>
                <a:defRPr lang="en-US" sz="900" b="0" i="0" u="none" strike="noStrike" kern="1200" baseline="0">
                  <a:solidFill>
                    <a:schemeClr val="tx2"/>
                  </a:solidFill>
                  <a:latin typeface="Arial Narrow" panose="020B0606020202030204" pitchFamily="34" charset="0"/>
                  <a:ea typeface="+mn-ea"/>
                  <a:cs typeface="+mn-cs"/>
                </a:defRPr>
              </a:pPr>
              <a:endParaRPr lang="bg-BG"/>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n-US" sz="900" b="0" i="0" u="none" strike="noStrike" kern="1200" baseline="0">
                <a:solidFill>
                  <a:schemeClr val="tx2"/>
                </a:solidFill>
                <a:latin typeface="Arial Narrow" panose="020B0606020202030204" pitchFamily="34" charset="0"/>
                <a:ea typeface="+mn-ea"/>
                <a:cs typeface="+mn-cs"/>
              </a:defRPr>
            </a:pPr>
            <a:endParaRPr lang="bg-BG"/>
          </a:p>
        </c:txPr>
        <c:crossAx val="216035920"/>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lang="en-US" sz="900" b="0" i="0" u="none" strike="noStrike" kern="1200" baseline="0">
              <a:solidFill>
                <a:schemeClr val="tx2"/>
              </a:solidFill>
              <a:latin typeface="Arial Narrow" panose="020B0606020202030204" pitchFamily="34" charset="0"/>
              <a:ea typeface="+mn-ea"/>
              <a:cs typeface="+mn-cs"/>
            </a:defRPr>
          </a:pPr>
          <a:endParaRPr lang="bg-BG"/>
        </a:p>
      </c:txPr>
    </c:legend>
    <c:plotVisOnly val="1"/>
    <c:dispBlanksAs val="gap"/>
    <c:showDLblsOverMax val="0"/>
  </c:chart>
  <c:spPr>
    <a:solidFill>
      <a:schemeClr val="bg1"/>
    </a:solidFill>
    <a:ln w="12700" cap="flat" cmpd="sng" algn="ctr">
      <a:noFill/>
      <a:round/>
    </a:ln>
    <a:effectLst/>
  </c:spPr>
  <c:txPr>
    <a:bodyPr anchor="b" anchorCtr="0"/>
    <a:lstStyle/>
    <a:p>
      <a:pPr algn="ctr">
        <a:defRPr lang="en-US" sz="900" b="0" i="0" u="none" strike="noStrike" kern="1200" baseline="0">
          <a:solidFill>
            <a:schemeClr val="tx2"/>
          </a:solidFill>
          <a:latin typeface="Arial Narrow" panose="020B0606020202030204" pitchFamily="34" charset="0"/>
          <a:ea typeface="+mn-ea"/>
          <a:cs typeface="+mn-cs"/>
        </a:defRPr>
      </a:pPr>
      <a:endParaRPr lang="bg-BG"/>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v>From 1 to 3 days</c:v>
          </c:tx>
          <c:spPr>
            <a:ln w="28575" cap="rnd">
              <a:solidFill>
                <a:schemeClr val="accent1"/>
              </a:solidFill>
              <a:prstDash val="lgDash"/>
              <a:round/>
            </a:ln>
            <a:effectLst/>
          </c:spPr>
          <c:marker>
            <c:symbol val="circle"/>
            <c:size val="5"/>
            <c:spPr>
              <a:solidFill>
                <a:schemeClr val="accent1"/>
              </a:solidFill>
              <a:ln w="9525">
                <a:solidFill>
                  <a:schemeClr val="accent1"/>
                </a:solidFill>
              </a:ln>
              <a:effectLst/>
            </c:spPr>
          </c:marker>
          <c:cat>
            <c:strRef>
              <c:f>'[2]SEC-6'!$A$12:$A$20</c:f>
              <c:strCache>
                <c:ptCount val="9"/>
                <c:pt idx="0">
                  <c:v>VII</c:v>
                </c:pt>
                <c:pt idx="1">
                  <c:v>VIII</c:v>
                </c:pt>
                <c:pt idx="2">
                  <c:v>IX</c:v>
                </c:pt>
                <c:pt idx="3">
                  <c:v>X</c:v>
                </c:pt>
                <c:pt idx="4">
                  <c:v>XI</c:v>
                </c:pt>
                <c:pt idx="5">
                  <c:v>XII</c:v>
                </c:pt>
                <c:pt idx="6">
                  <c:v>I</c:v>
                </c:pt>
                <c:pt idx="7">
                  <c:v>II</c:v>
                </c:pt>
                <c:pt idx="8">
                  <c:v>III</c:v>
                </c:pt>
              </c:strCache>
              <c:extLst/>
            </c:strRef>
          </c:cat>
          <c:val>
            <c:numRef>
              <c:f>'[2]SEC-6'!$B$9:$B$17</c:f>
              <c:numCache>
                <c:formatCode>General</c:formatCode>
                <c:ptCount val="9"/>
                <c:pt idx="0">
                  <c:v>2.2599999999999998</c:v>
                </c:pt>
                <c:pt idx="1">
                  <c:v>2.08</c:v>
                </c:pt>
                <c:pt idx="2">
                  <c:v>1.92</c:v>
                </c:pt>
                <c:pt idx="3">
                  <c:v>1.83</c:v>
                </c:pt>
                <c:pt idx="4">
                  <c:v>1.84</c:v>
                </c:pt>
                <c:pt idx="5">
                  <c:v>1.83</c:v>
                </c:pt>
                <c:pt idx="6">
                  <c:v>1.83</c:v>
                </c:pt>
                <c:pt idx="7">
                  <c:v>1.84</c:v>
                </c:pt>
                <c:pt idx="8">
                  <c:v>1.85</c:v>
                </c:pt>
              </c:numCache>
              <c:extLst/>
            </c:numRef>
          </c:val>
          <c:smooth val="0"/>
          <c:extLst>
            <c:ext xmlns:c16="http://schemas.microsoft.com/office/drawing/2014/chart" uri="{C3380CC4-5D6E-409C-BE32-E72D297353CC}">
              <c16:uniqueId val="{00000000-6765-4E97-A408-268A7C181275}"/>
            </c:ext>
          </c:extLst>
        </c:ser>
        <c:ser>
          <c:idx val="1"/>
          <c:order val="1"/>
          <c:tx>
            <c:v>From 4 to 7 days</c:v>
          </c:tx>
          <c:spPr>
            <a:ln w="28575" cap="rnd">
              <a:solidFill>
                <a:schemeClr val="accent2"/>
              </a:solidFill>
              <a:prstDash val="sysDot"/>
              <a:round/>
            </a:ln>
            <a:effectLst/>
          </c:spPr>
          <c:marker>
            <c:symbol val="circle"/>
            <c:size val="5"/>
            <c:spPr>
              <a:solidFill>
                <a:schemeClr val="accent2"/>
              </a:solidFill>
              <a:ln w="9525">
                <a:solidFill>
                  <a:schemeClr val="accent2"/>
                </a:solidFill>
              </a:ln>
              <a:effectLst/>
            </c:spPr>
          </c:marker>
          <c:cat>
            <c:strRef>
              <c:f>'[2]SEC-6'!$A$12:$A$20</c:f>
              <c:strCache>
                <c:ptCount val="9"/>
                <c:pt idx="0">
                  <c:v>VII</c:v>
                </c:pt>
                <c:pt idx="1">
                  <c:v>VIII</c:v>
                </c:pt>
                <c:pt idx="2">
                  <c:v>IX</c:v>
                </c:pt>
                <c:pt idx="3">
                  <c:v>X</c:v>
                </c:pt>
                <c:pt idx="4">
                  <c:v>XI</c:v>
                </c:pt>
                <c:pt idx="5">
                  <c:v>XII</c:v>
                </c:pt>
                <c:pt idx="6">
                  <c:v>I</c:v>
                </c:pt>
                <c:pt idx="7">
                  <c:v>II</c:v>
                </c:pt>
                <c:pt idx="8">
                  <c:v>III</c:v>
                </c:pt>
              </c:strCache>
              <c:extLst/>
            </c:strRef>
          </c:cat>
          <c:val>
            <c:numRef>
              <c:f>'[2]SEC-6'!$C$9:$C$17</c:f>
              <c:numCache>
                <c:formatCode>General</c:formatCode>
                <c:ptCount val="9"/>
                <c:pt idx="0">
                  <c:v>2.2799999999999998</c:v>
                </c:pt>
                <c:pt idx="1">
                  <c:v>2.14</c:v>
                </c:pt>
                <c:pt idx="2">
                  <c:v>1.96</c:v>
                </c:pt>
                <c:pt idx="3">
                  <c:v>1.87</c:v>
                </c:pt>
                <c:pt idx="4">
                  <c:v>1.84</c:v>
                </c:pt>
                <c:pt idx="5">
                  <c:v>1.86</c:v>
                </c:pt>
                <c:pt idx="6">
                  <c:v>1.87</c:v>
                </c:pt>
                <c:pt idx="7">
                  <c:v>1.85</c:v>
                </c:pt>
                <c:pt idx="8">
                  <c:v>1.85</c:v>
                </c:pt>
              </c:numCache>
              <c:extLst/>
            </c:numRef>
          </c:val>
          <c:smooth val="0"/>
          <c:extLst>
            <c:ext xmlns:c16="http://schemas.microsoft.com/office/drawing/2014/chart" uri="{C3380CC4-5D6E-409C-BE32-E72D297353CC}">
              <c16:uniqueId val="{00000001-6765-4E97-A408-268A7C181275}"/>
            </c:ext>
          </c:extLst>
        </c:ser>
        <c:ser>
          <c:idx val="2"/>
          <c:order val="2"/>
          <c:tx>
            <c:v>Over 8 days</c:v>
          </c:tx>
          <c:spPr>
            <a:ln w="28575" cap="rnd">
              <a:solidFill>
                <a:schemeClr val="accent6">
                  <a:lumMod val="60000"/>
                  <a:lumOff val="40000"/>
                </a:schemeClr>
              </a:solidFill>
              <a:round/>
            </a:ln>
            <a:effectLst/>
          </c:spPr>
          <c:marker>
            <c:symbol val="circle"/>
            <c:size val="5"/>
            <c:spPr>
              <a:solidFill>
                <a:schemeClr val="accent3"/>
              </a:solidFill>
              <a:ln w="9525">
                <a:solidFill>
                  <a:schemeClr val="accent6">
                    <a:lumMod val="60000"/>
                    <a:lumOff val="40000"/>
                  </a:schemeClr>
                </a:solidFill>
              </a:ln>
              <a:effectLst/>
            </c:spPr>
          </c:marker>
          <c:cat>
            <c:strRef>
              <c:f>'[2]SEC-6'!$A$12:$A$20</c:f>
              <c:strCache>
                <c:ptCount val="9"/>
                <c:pt idx="0">
                  <c:v>VII</c:v>
                </c:pt>
                <c:pt idx="1">
                  <c:v>VIII</c:v>
                </c:pt>
                <c:pt idx="2">
                  <c:v>IX</c:v>
                </c:pt>
                <c:pt idx="3">
                  <c:v>X</c:v>
                </c:pt>
                <c:pt idx="4">
                  <c:v>XI</c:v>
                </c:pt>
                <c:pt idx="5">
                  <c:v>XII</c:v>
                </c:pt>
                <c:pt idx="6">
                  <c:v>I</c:v>
                </c:pt>
                <c:pt idx="7">
                  <c:v>II</c:v>
                </c:pt>
                <c:pt idx="8">
                  <c:v>III</c:v>
                </c:pt>
              </c:strCache>
              <c:extLst/>
            </c:strRef>
          </c:cat>
          <c:val>
            <c:numRef>
              <c:f>'[2]SEC-6'!$D$9:$D$17</c:f>
              <c:numCache>
                <c:formatCode>General</c:formatCode>
                <c:ptCount val="9"/>
                <c:pt idx="0">
                  <c:v>2.29</c:v>
                </c:pt>
                <c:pt idx="1">
                  <c:v>2.13</c:v>
                </c:pt>
                <c:pt idx="2">
                  <c:v>1.93</c:v>
                </c:pt>
                <c:pt idx="3">
                  <c:v>1.87</c:v>
                </c:pt>
                <c:pt idx="4">
                  <c:v>1.88</c:v>
                </c:pt>
                <c:pt idx="5">
                  <c:v>1.87</c:v>
                </c:pt>
                <c:pt idx="6">
                  <c:v>1.92</c:v>
                </c:pt>
                <c:pt idx="7">
                  <c:v>1.88</c:v>
                </c:pt>
                <c:pt idx="8">
                  <c:v>0</c:v>
                </c:pt>
              </c:numCache>
              <c:extLst/>
            </c:numRef>
          </c:val>
          <c:smooth val="0"/>
          <c:extLst>
            <c:ext xmlns:c16="http://schemas.microsoft.com/office/drawing/2014/chart" uri="{C3380CC4-5D6E-409C-BE32-E72D297353CC}">
              <c16:uniqueId val="{00000002-6765-4E97-A408-268A7C181275}"/>
            </c:ext>
          </c:extLst>
        </c:ser>
        <c:dLbls>
          <c:showLegendKey val="0"/>
          <c:showVal val="0"/>
          <c:showCatName val="0"/>
          <c:showSerName val="0"/>
          <c:showPercent val="0"/>
          <c:showBubbleSize val="0"/>
        </c:dLbls>
        <c:marker val="1"/>
        <c:smooth val="0"/>
        <c:axId val="186472584"/>
        <c:axId val="186476800"/>
        <c:extLst>
          <c:ext xmlns:c15="http://schemas.microsoft.com/office/drawing/2012/chart" uri="{02D57815-91ED-43cb-92C2-25804820EDAC}">
            <c15:filteredLineSeries>
              <c15:ser>
                <c:idx val="3"/>
                <c:order val="3"/>
                <c:tx>
                  <c:v>ОЛП</c:v>
                </c:tx>
                <c:spPr>
                  <a:ln w="28575" cap="rnd">
                    <a:solidFill>
                      <a:schemeClr val="accent4"/>
                    </a:solidFill>
                    <a:prstDash val="sysDash"/>
                    <a:round/>
                  </a:ln>
                  <a:effectLst/>
                </c:spPr>
                <c:marker>
                  <c:symbol val="circle"/>
                  <c:size val="5"/>
                  <c:spPr>
                    <a:solidFill>
                      <a:schemeClr val="accent4"/>
                    </a:solidFill>
                    <a:ln w="9525">
                      <a:solidFill>
                        <a:schemeClr val="accent4"/>
                      </a:solidFill>
                      <a:prstDash val="sysDash"/>
                    </a:ln>
                    <a:effectLst/>
                  </c:spPr>
                </c:marker>
                <c:cat>
                  <c:strRef>
                    <c:extLst>
                      <c:ext uri="{02D57815-91ED-43cb-92C2-25804820EDAC}">
                        <c15:formulaRef>
                          <c15:sqref>'[2]SEC-6'!$A$12:$A$20</c15:sqref>
                        </c15:formulaRef>
                      </c:ext>
                    </c:extLst>
                    <c:strCache>
                      <c:ptCount val="9"/>
                      <c:pt idx="0">
                        <c:v>VII</c:v>
                      </c:pt>
                      <c:pt idx="1">
                        <c:v>VIII</c:v>
                      </c:pt>
                      <c:pt idx="2">
                        <c:v>IX</c:v>
                      </c:pt>
                      <c:pt idx="3">
                        <c:v>X</c:v>
                      </c:pt>
                      <c:pt idx="4">
                        <c:v>XI</c:v>
                      </c:pt>
                      <c:pt idx="5">
                        <c:v>XII</c:v>
                      </c:pt>
                      <c:pt idx="6">
                        <c:v>I</c:v>
                      </c:pt>
                      <c:pt idx="7">
                        <c:v>II</c:v>
                      </c:pt>
                      <c:pt idx="8">
                        <c:v>III</c:v>
                      </c:pt>
                    </c:strCache>
                  </c:strRef>
                </c:cat>
                <c:val>
                  <c:numRef>
                    <c:extLst>
                      <c:ext uri="{02D57815-91ED-43cb-92C2-25804820EDAC}">
                        <c15:formulaRef>
                          <c15:sqref>'[2]SEC-6'!$F$8:$F$13</c15:sqref>
                        </c15:formulaRef>
                      </c:ext>
                    </c:extLst>
                    <c:numCache>
                      <c:formatCode>General</c:formatCode>
                      <c:ptCount val="6"/>
                    </c:numCache>
                  </c:numRef>
                </c:val>
                <c:smooth val="0"/>
                <c:extLst>
                  <c:ext xmlns:c16="http://schemas.microsoft.com/office/drawing/2014/chart" uri="{C3380CC4-5D6E-409C-BE32-E72D297353CC}">
                    <c16:uniqueId val="{00000003-6765-4E97-A408-268A7C181275}"/>
                  </c:ext>
                </c:extLst>
              </c15:ser>
            </c15:filteredLineSeries>
            <c15:filteredLineSeries>
              <c15:ser>
                <c:idx val="4"/>
                <c:order val="4"/>
                <c:spPr>
                  <a:ln w="28575" cap="rnd">
                    <a:solidFill>
                      <a:schemeClr val="accent5"/>
                    </a:solidFill>
                    <a:round/>
                  </a:ln>
                  <a:effectLst/>
                </c:spPr>
                <c:marker>
                  <c:symbol val="circle"/>
                  <c:size val="5"/>
                  <c:spPr>
                    <a:solidFill>
                      <a:schemeClr val="accent5"/>
                    </a:solidFill>
                    <a:ln w="9525">
                      <a:solidFill>
                        <a:schemeClr val="accent5"/>
                      </a:solidFill>
                    </a:ln>
                    <a:effectLst/>
                  </c:spPr>
                </c:marker>
                <c:cat>
                  <c:strRef>
                    <c:extLst xmlns:c15="http://schemas.microsoft.com/office/drawing/2012/chart">
                      <c:ext xmlns:c15="http://schemas.microsoft.com/office/drawing/2012/chart" uri="{02D57815-91ED-43cb-92C2-25804820EDAC}">
                        <c15:formulaRef>
                          <c15:sqref>'[2]SEC-6'!$A$12:$A$20</c15:sqref>
                        </c15:formulaRef>
                      </c:ext>
                    </c:extLst>
                    <c:strCache>
                      <c:ptCount val="9"/>
                      <c:pt idx="0">
                        <c:v>VII</c:v>
                      </c:pt>
                      <c:pt idx="1">
                        <c:v>VIII</c:v>
                      </c:pt>
                      <c:pt idx="2">
                        <c:v>IX</c:v>
                      </c:pt>
                      <c:pt idx="3">
                        <c:v>X</c:v>
                      </c:pt>
                      <c:pt idx="4">
                        <c:v>XI</c:v>
                      </c:pt>
                      <c:pt idx="5">
                        <c:v>XII</c:v>
                      </c:pt>
                      <c:pt idx="6">
                        <c:v>I</c:v>
                      </c:pt>
                      <c:pt idx="7">
                        <c:v>II</c:v>
                      </c:pt>
                      <c:pt idx="8">
                        <c:v>III</c:v>
                      </c:pt>
                    </c:strCache>
                  </c:strRef>
                </c:cat>
                <c:val>
                  <c:numLit>
                    <c:ptCount val="0"/>
                  </c:numLit>
                </c:val>
                <c:smooth val="0"/>
                <c:extLst xmlns:c15="http://schemas.microsoft.com/office/drawing/2012/chart">
                  <c:ext xmlns:c16="http://schemas.microsoft.com/office/drawing/2014/chart" uri="{C3380CC4-5D6E-409C-BE32-E72D297353CC}">
                    <c16:uniqueId val="{00000004-6765-4E97-A408-268A7C181275}"/>
                  </c:ext>
                </c:extLst>
              </c15:ser>
            </c15:filteredLineSeries>
          </c:ext>
        </c:extLst>
      </c:lineChart>
      <c:catAx>
        <c:axId val="186472584"/>
        <c:scaling>
          <c:orientation val="minMax"/>
        </c:scaling>
        <c:delete val="0"/>
        <c:axPos val="b"/>
        <c:title>
          <c:tx>
            <c:rich>
              <a:bodyPr rot="0" spcFirstLastPara="1" vertOverflow="ellipsis" vert="horz" wrap="square" anchor="ctr" anchorCtr="1"/>
              <a:lstStyle/>
              <a:p>
                <a:pPr>
                  <a:defRPr sz="900" b="0" i="0" u="none" strike="noStrike" kern="1200" baseline="0">
                    <a:solidFill>
                      <a:srgbClr val="004A37"/>
                    </a:solidFill>
                    <a:latin typeface="Arial" panose="020B0604020202020204" pitchFamily="34" charset="0"/>
                    <a:ea typeface="+mn-ea"/>
                    <a:cs typeface="Arial" panose="020B0604020202020204" pitchFamily="34" charset="0"/>
                  </a:defRPr>
                </a:pPr>
                <a:r>
                  <a:rPr lang="en-US" sz="900">
                    <a:solidFill>
                      <a:srgbClr val="004A37"/>
                    </a:solidFill>
                    <a:latin typeface="Arial" panose="020B0604020202020204" pitchFamily="34" charset="0"/>
                    <a:cs typeface="Arial" panose="020B0604020202020204" pitchFamily="34" charset="0"/>
                  </a:rPr>
                  <a:t>2025</a:t>
                </a:r>
              </a:p>
            </c:rich>
          </c:tx>
          <c:layout>
            <c:manualLayout>
              <c:xMode val="edge"/>
              <c:yMode val="edge"/>
              <c:x val="0.27863425157969152"/>
              <c:y val="0.925685601344614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004A37"/>
                </a:solidFill>
                <a:latin typeface="+mn-lt"/>
                <a:ea typeface="+mn-ea"/>
                <a:cs typeface="Times New Roman" panose="02020603050405020304" pitchFamily="18" charset="0"/>
              </a:defRPr>
            </a:pPr>
            <a:endParaRPr lang="bg-BG"/>
          </a:p>
        </c:txPr>
        <c:crossAx val="186476800"/>
        <c:crosses val="autoZero"/>
        <c:auto val="1"/>
        <c:lblAlgn val="ctr"/>
        <c:lblOffset val="100"/>
        <c:noMultiLvlLbl val="0"/>
      </c:catAx>
      <c:valAx>
        <c:axId val="186476800"/>
        <c:scaling>
          <c:orientation val="minMax"/>
          <c:max val="6"/>
          <c:min val="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en-US"/>
                  <a:t>% </a:t>
                </a:r>
              </a:p>
            </c:rich>
          </c:tx>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bg-BG"/>
            </a:p>
          </c:txPr>
        </c:title>
        <c:numFmt formatCode="General" sourceLinked="1"/>
        <c:majorTickMark val="out"/>
        <c:minorTickMark val="none"/>
        <c:tickLblPos val="nextTo"/>
        <c:spPr>
          <a:solidFill>
            <a:schemeClr val="bg1"/>
          </a:solidFill>
          <a:ln>
            <a:noFill/>
          </a:ln>
          <a:effectLst/>
        </c:spPr>
        <c:txPr>
          <a:bodyPr rot="-60000000" spcFirstLastPara="1" vertOverflow="ellipsis" vert="horz" wrap="square" anchor="ctr" anchorCtr="1"/>
          <a:lstStyle/>
          <a:p>
            <a:pPr>
              <a:defRPr sz="900" b="0" i="0" u="none" strike="noStrike" kern="1200" baseline="0">
                <a:solidFill>
                  <a:srgbClr val="004A37"/>
                </a:solidFill>
                <a:latin typeface="+mn-lt"/>
                <a:ea typeface="+mn-ea"/>
                <a:cs typeface="Times New Roman" panose="02020603050405020304" pitchFamily="18" charset="0"/>
              </a:defRPr>
            </a:pPr>
            <a:endParaRPr lang="bg-BG"/>
          </a:p>
        </c:txPr>
        <c:crossAx val="186472584"/>
        <c:crosses val="autoZero"/>
        <c:crossBetween val="between"/>
        <c:majorUnit val="0.8"/>
        <c:minorUnit val="0.2"/>
      </c:valAx>
      <c:spPr>
        <a:noFill/>
        <a:ln w="25400">
          <a:noFill/>
        </a:ln>
        <a:effectLst/>
      </c:spPr>
    </c:plotArea>
    <c:legend>
      <c:legendPos val="t"/>
      <c:overlay val="0"/>
      <c:spPr>
        <a:noFill/>
        <a:ln>
          <a:noFill/>
        </a:ln>
        <a:effectLst/>
      </c:spPr>
      <c:txPr>
        <a:bodyPr rot="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legend>
    <c:plotVisOnly val="1"/>
    <c:dispBlanksAs val="gap"/>
    <c:showDLblsOverMax val="0"/>
  </c:chart>
  <c:spPr>
    <a:solidFill>
      <a:schemeClr val="bg1"/>
    </a:solidFill>
    <a:ln w="12700" cap="flat" cmpd="sng" algn="ctr">
      <a:noFill/>
      <a:round/>
    </a:ln>
    <a:effectLst/>
  </c:spPr>
  <c:txPr>
    <a:bodyPr/>
    <a:lstStyle/>
    <a:p>
      <a:pPr>
        <a:defRPr>
          <a:latin typeface="Times New Roman" panose="02020603050405020304" pitchFamily="18" charset="0"/>
          <a:cs typeface="Times New Roman" panose="02020603050405020304" pitchFamily="18" charset="0"/>
        </a:defRPr>
      </a:pPr>
      <a:endParaRPr lang="bg-BG"/>
    </a:p>
  </c:txPr>
  <c:printSettings>
    <c:headerFooter>
      <c:oddFooter>&amp;LИзготвил: Д. Коралска
Проверил: М. Лабешка</c:oddFooter>
    </c:headerFooter>
    <c:pageMargins b="0.74803149606299213" l="0.70866141732283472" r="0.70866141732283472" t="0.74803149606299213" header="0.31496062992125984" footer="0.31496062992125984"/>
    <c:pageSetup orientation="landscape"/>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73687986314221"/>
          <c:y val="0.23740872938069446"/>
          <c:w val="0.83066474011831659"/>
          <c:h val="0.55296203078183725"/>
        </c:manualLayout>
      </c:layout>
      <c:lineChart>
        <c:grouping val="standard"/>
        <c:varyColors val="0"/>
        <c:ser>
          <c:idx val="2"/>
          <c:order val="0"/>
          <c:tx>
            <c:strRef>
              <c:f>'[3]SEC-9'!$B$2</c:f>
              <c:strCache>
                <c:ptCount val="1"/>
                <c:pt idx="0">
                  <c:v>Bid 2020 XS2234571425</c:v>
                </c:pt>
              </c:strCache>
            </c:strRef>
          </c:tx>
          <c:spPr>
            <a:ln w="28575" cap="rnd">
              <a:solidFill>
                <a:schemeClr val="accent3"/>
              </a:solidFill>
              <a:round/>
            </a:ln>
            <a:effectLst/>
          </c:spPr>
          <c:marker>
            <c:symbol val="none"/>
          </c:marker>
          <c:cat>
            <c:numRef>
              <c:f>'[3]SEC-9'!$A$3:$A$68</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'[3]SEC-9'!$B$3:$B$68</c:f>
              <c:numCache>
                <c:formatCode>General</c:formatCode>
                <c:ptCount val="66"/>
                <c:pt idx="0">
                  <c:v>89.823999999999998</c:v>
                </c:pt>
                <c:pt idx="1">
                  <c:v>89.781999999999996</c:v>
                </c:pt>
                <c:pt idx="2">
                  <c:v>89.748999999999995</c:v>
                </c:pt>
                <c:pt idx="3">
                  <c:v>89.72</c:v>
                </c:pt>
                <c:pt idx="4">
                  <c:v>89.650999999999996</c:v>
                </c:pt>
                <c:pt idx="5">
                  <c:v>89.326999999999998</c:v>
                </c:pt>
                <c:pt idx="6">
                  <c:v>89.44</c:v>
                </c:pt>
                <c:pt idx="7">
                  <c:v>89.528999999999996</c:v>
                </c:pt>
                <c:pt idx="8">
                  <c:v>89.346999999999994</c:v>
                </c:pt>
                <c:pt idx="9">
                  <c:v>89.296000000000006</c:v>
                </c:pt>
                <c:pt idx="10">
                  <c:v>89.311999999999998</c:v>
                </c:pt>
                <c:pt idx="11">
                  <c:v>89.307000000000002</c:v>
                </c:pt>
                <c:pt idx="12">
                  <c:v>89.242999999999995</c:v>
                </c:pt>
                <c:pt idx="13">
                  <c:v>89.296000000000006</c:v>
                </c:pt>
                <c:pt idx="14">
                  <c:v>89.28</c:v>
                </c:pt>
                <c:pt idx="15">
                  <c:v>89.230999999999995</c:v>
                </c:pt>
                <c:pt idx="16">
                  <c:v>89.039000000000001</c:v>
                </c:pt>
                <c:pt idx="17">
                  <c:v>89.177000000000007</c:v>
                </c:pt>
                <c:pt idx="18">
                  <c:v>89.3</c:v>
                </c:pt>
                <c:pt idx="19">
                  <c:v>89.334999999999994</c:v>
                </c:pt>
                <c:pt idx="20">
                  <c:v>89.218999999999994</c:v>
                </c:pt>
                <c:pt idx="21">
                  <c:v>89.215000000000003</c:v>
                </c:pt>
                <c:pt idx="22">
                  <c:v>89.146000000000001</c:v>
                </c:pt>
                <c:pt idx="23">
                  <c:v>89.28</c:v>
                </c:pt>
                <c:pt idx="24">
                  <c:v>89.347999999999999</c:v>
                </c:pt>
                <c:pt idx="25">
                  <c:v>89.355000000000004</c:v>
                </c:pt>
                <c:pt idx="26">
                  <c:v>89.317999999999998</c:v>
                </c:pt>
                <c:pt idx="27">
                  <c:v>89.394999999999996</c:v>
                </c:pt>
                <c:pt idx="28">
                  <c:v>89.364000000000004</c:v>
                </c:pt>
                <c:pt idx="29">
                  <c:v>89.269000000000005</c:v>
                </c:pt>
                <c:pt idx="30">
                  <c:v>89.346000000000004</c:v>
                </c:pt>
                <c:pt idx="31">
                  <c:v>89.403000000000006</c:v>
                </c:pt>
                <c:pt idx="32">
                  <c:v>89.244</c:v>
                </c:pt>
                <c:pt idx="33">
                  <c:v>89.266000000000005</c:v>
                </c:pt>
                <c:pt idx="34">
                  <c:v>89.206999999999994</c:v>
                </c:pt>
                <c:pt idx="35">
                  <c:v>89.305999999999997</c:v>
                </c:pt>
                <c:pt idx="36">
                  <c:v>89.272000000000006</c:v>
                </c:pt>
                <c:pt idx="37">
                  <c:v>89.320999999999998</c:v>
                </c:pt>
                <c:pt idx="38">
                  <c:v>89.203999999999994</c:v>
                </c:pt>
                <c:pt idx="39">
                  <c:v>89.385999999999996</c:v>
                </c:pt>
                <c:pt idx="40">
                  <c:v>89.284000000000006</c:v>
                </c:pt>
                <c:pt idx="41">
                  <c:v>89.295000000000002</c:v>
                </c:pt>
                <c:pt idx="42">
                  <c:v>89.293000000000006</c:v>
                </c:pt>
                <c:pt idx="43">
                  <c:v>89.253</c:v>
                </c:pt>
                <c:pt idx="44">
                  <c:v>89.031000000000006</c:v>
                </c:pt>
                <c:pt idx="45">
                  <c:v>88.966999999999999</c:v>
                </c:pt>
                <c:pt idx="46">
                  <c:v>89.113</c:v>
                </c:pt>
                <c:pt idx="47">
                  <c:v>89.034000000000006</c:v>
                </c:pt>
                <c:pt idx="48">
                  <c:v>89.036000000000001</c:v>
                </c:pt>
                <c:pt idx="49">
                  <c:v>89.010999999999996</c:v>
                </c:pt>
                <c:pt idx="50">
                  <c:v>88.864999999999995</c:v>
                </c:pt>
                <c:pt idx="51">
                  <c:v>88.468000000000004</c:v>
                </c:pt>
                <c:pt idx="52">
                  <c:v>88.393000000000001</c:v>
                </c:pt>
                <c:pt idx="53">
                  <c:v>88.108999999999995</c:v>
                </c:pt>
                <c:pt idx="54">
                  <c:v>88.102000000000004</c:v>
                </c:pt>
                <c:pt idx="55">
                  <c:v>88.198999999999998</c:v>
                </c:pt>
                <c:pt idx="56">
                  <c:v>88.119</c:v>
                </c:pt>
                <c:pt idx="57">
                  <c:v>87.926000000000002</c:v>
                </c:pt>
                <c:pt idx="58">
                  <c:v>88.043000000000006</c:v>
                </c:pt>
                <c:pt idx="59">
                  <c:v>88.070999999999998</c:v>
                </c:pt>
                <c:pt idx="60">
                  <c:v>87.754000000000005</c:v>
                </c:pt>
                <c:pt idx="61">
                  <c:v>87.513000000000005</c:v>
                </c:pt>
                <c:pt idx="62">
                  <c:v>87.438000000000002</c:v>
                </c:pt>
                <c:pt idx="63">
                  <c:v>87.182000000000002</c:v>
                </c:pt>
                <c:pt idx="64">
                  <c:v>87.040999999999997</c:v>
                </c:pt>
                <c:pt idx="65">
                  <c:v>87.168000000000006</c:v>
                </c:pt>
              </c:numCache>
            </c:numRef>
          </c:val>
          <c:smooth val="0"/>
          <c:extLst>
            <c:ext xmlns:c16="http://schemas.microsoft.com/office/drawing/2014/chart" uri="{C3380CC4-5D6E-409C-BE32-E72D297353CC}">
              <c16:uniqueId val="{00000000-7D0B-420D-9387-033C0FA23204}"/>
            </c:ext>
          </c:extLst>
        </c:ser>
        <c:ser>
          <c:idx val="3"/>
          <c:order val="1"/>
          <c:tx>
            <c:strRef>
              <c:f>'[3]SEC-9'!$C$2</c:f>
              <c:strCache>
                <c:ptCount val="1"/>
                <c:pt idx="0">
                  <c:v>Offer 2020 XS2234571425</c:v>
                </c:pt>
              </c:strCache>
            </c:strRef>
          </c:tx>
          <c:spPr>
            <a:ln w="28575" cap="rnd">
              <a:solidFill>
                <a:schemeClr val="accent4"/>
              </a:solidFill>
              <a:prstDash val="sysDot"/>
              <a:round/>
            </a:ln>
            <a:effectLst/>
          </c:spPr>
          <c:marker>
            <c:symbol val="none"/>
          </c:marker>
          <c:cat>
            <c:numRef>
              <c:f>'[3]SEC-9'!$A$3:$A$68</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'[3]SEC-9'!$C$3:$C$68</c:f>
              <c:numCache>
                <c:formatCode>General</c:formatCode>
                <c:ptCount val="66"/>
                <c:pt idx="0">
                  <c:v>90.016000000000005</c:v>
                </c:pt>
                <c:pt idx="1">
                  <c:v>89.944999999999993</c:v>
                </c:pt>
                <c:pt idx="2">
                  <c:v>89.903999999999996</c:v>
                </c:pt>
                <c:pt idx="3">
                  <c:v>89.834000000000003</c:v>
                </c:pt>
                <c:pt idx="4">
                  <c:v>89.79</c:v>
                </c:pt>
                <c:pt idx="5">
                  <c:v>89.475999999999999</c:v>
                </c:pt>
                <c:pt idx="6">
                  <c:v>89.61</c:v>
                </c:pt>
                <c:pt idx="7">
                  <c:v>89.671000000000006</c:v>
                </c:pt>
                <c:pt idx="8">
                  <c:v>89.525000000000006</c:v>
                </c:pt>
                <c:pt idx="9">
                  <c:v>89.460999999999999</c:v>
                </c:pt>
                <c:pt idx="10">
                  <c:v>89.459000000000003</c:v>
                </c:pt>
                <c:pt idx="11">
                  <c:v>89.459000000000003</c:v>
                </c:pt>
                <c:pt idx="12">
                  <c:v>89.334000000000003</c:v>
                </c:pt>
                <c:pt idx="13">
                  <c:v>89.424000000000007</c:v>
                </c:pt>
                <c:pt idx="14">
                  <c:v>89.396000000000001</c:v>
                </c:pt>
                <c:pt idx="15">
                  <c:v>89.33</c:v>
                </c:pt>
                <c:pt idx="16">
                  <c:v>89.150999999999996</c:v>
                </c:pt>
                <c:pt idx="17">
                  <c:v>89.302999999999997</c:v>
                </c:pt>
                <c:pt idx="18">
                  <c:v>89.41</c:v>
                </c:pt>
                <c:pt idx="19">
                  <c:v>89.442999999999998</c:v>
                </c:pt>
                <c:pt idx="20">
                  <c:v>89.343999999999994</c:v>
                </c:pt>
                <c:pt idx="21">
                  <c:v>89.394999999999996</c:v>
                </c:pt>
                <c:pt idx="22">
                  <c:v>89.275000000000006</c:v>
                </c:pt>
                <c:pt idx="23">
                  <c:v>89.418000000000006</c:v>
                </c:pt>
                <c:pt idx="24">
                  <c:v>89.488</c:v>
                </c:pt>
                <c:pt idx="25">
                  <c:v>89.494</c:v>
                </c:pt>
                <c:pt idx="26">
                  <c:v>89.45</c:v>
                </c:pt>
                <c:pt idx="27">
                  <c:v>89.546000000000006</c:v>
                </c:pt>
                <c:pt idx="28">
                  <c:v>89.489000000000004</c:v>
                </c:pt>
                <c:pt idx="29">
                  <c:v>89.42</c:v>
                </c:pt>
                <c:pt idx="30">
                  <c:v>89.497</c:v>
                </c:pt>
                <c:pt idx="31">
                  <c:v>89.569000000000003</c:v>
                </c:pt>
                <c:pt idx="32">
                  <c:v>89.4</c:v>
                </c:pt>
                <c:pt idx="33">
                  <c:v>89.418000000000006</c:v>
                </c:pt>
                <c:pt idx="34">
                  <c:v>89.361000000000004</c:v>
                </c:pt>
                <c:pt idx="35">
                  <c:v>89.454999999999998</c:v>
                </c:pt>
                <c:pt idx="36">
                  <c:v>89.423000000000002</c:v>
                </c:pt>
                <c:pt idx="37">
                  <c:v>89.480999999999995</c:v>
                </c:pt>
                <c:pt idx="38">
                  <c:v>89.39</c:v>
                </c:pt>
                <c:pt idx="39">
                  <c:v>89.555000000000007</c:v>
                </c:pt>
                <c:pt idx="40">
                  <c:v>89.46</c:v>
                </c:pt>
                <c:pt idx="41">
                  <c:v>89.47</c:v>
                </c:pt>
                <c:pt idx="42">
                  <c:v>89.438999999999993</c:v>
                </c:pt>
                <c:pt idx="43">
                  <c:v>89.41</c:v>
                </c:pt>
                <c:pt idx="44">
                  <c:v>89.165000000000006</c:v>
                </c:pt>
                <c:pt idx="45">
                  <c:v>89.138999999999996</c:v>
                </c:pt>
                <c:pt idx="46">
                  <c:v>89.289000000000001</c:v>
                </c:pt>
                <c:pt idx="47">
                  <c:v>89.171999999999997</c:v>
                </c:pt>
                <c:pt idx="48">
                  <c:v>89.173000000000002</c:v>
                </c:pt>
                <c:pt idx="49">
                  <c:v>89.144999999999996</c:v>
                </c:pt>
                <c:pt idx="50">
                  <c:v>88.965000000000003</c:v>
                </c:pt>
                <c:pt idx="51">
                  <c:v>88.578999999999994</c:v>
                </c:pt>
                <c:pt idx="52">
                  <c:v>88.501000000000005</c:v>
                </c:pt>
                <c:pt idx="53">
                  <c:v>88.180999999999997</c:v>
                </c:pt>
                <c:pt idx="54">
                  <c:v>88.122</c:v>
                </c:pt>
                <c:pt idx="55">
                  <c:v>88.218000000000004</c:v>
                </c:pt>
                <c:pt idx="56">
                  <c:v>88.248999999999995</c:v>
                </c:pt>
                <c:pt idx="57">
                  <c:v>88.055999999999997</c:v>
                </c:pt>
                <c:pt idx="58">
                  <c:v>88.186000000000007</c:v>
                </c:pt>
                <c:pt idx="59">
                  <c:v>88.213999999999999</c:v>
                </c:pt>
                <c:pt idx="60">
                  <c:v>87.876000000000005</c:v>
                </c:pt>
                <c:pt idx="61">
                  <c:v>87.620999999999995</c:v>
                </c:pt>
                <c:pt idx="62">
                  <c:v>87.549000000000007</c:v>
                </c:pt>
                <c:pt idx="63">
                  <c:v>87.289000000000001</c:v>
                </c:pt>
                <c:pt idx="64">
                  <c:v>87.152000000000001</c:v>
                </c:pt>
                <c:pt idx="65">
                  <c:v>87.295000000000002</c:v>
                </c:pt>
              </c:numCache>
            </c:numRef>
          </c:val>
          <c:smooth val="0"/>
          <c:extLst>
            <c:ext xmlns:c16="http://schemas.microsoft.com/office/drawing/2014/chart" uri="{C3380CC4-5D6E-409C-BE32-E72D297353CC}">
              <c16:uniqueId val="{00000001-7D0B-420D-9387-033C0FA23204}"/>
            </c:ext>
          </c:extLst>
        </c:ser>
        <c:ser>
          <c:idx val="4"/>
          <c:order val="2"/>
          <c:tx>
            <c:strRef>
              <c:f>'[3]SEC-9'!$D$2</c:f>
              <c:strCache>
                <c:ptCount val="1"/>
                <c:pt idx="0">
                  <c:v>Bid 2023 XS2579483822/Rule144A </c:v>
                </c:pt>
              </c:strCache>
            </c:strRef>
          </c:tx>
          <c:spPr>
            <a:ln w="15875" cap="rnd">
              <a:solidFill>
                <a:schemeClr val="accent2"/>
              </a:solidFill>
              <a:round/>
            </a:ln>
            <a:effectLst/>
          </c:spPr>
          <c:marker>
            <c:symbol val="none"/>
          </c:marker>
          <c:cat>
            <c:numRef>
              <c:f>'[3]SEC-9'!$A$3:$A$68</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'[3]SEC-9'!$D$3:$D$68</c:f>
              <c:numCache>
                <c:formatCode>General</c:formatCode>
                <c:ptCount val="66"/>
                <c:pt idx="0">
                  <c:v>106.774</c:v>
                </c:pt>
                <c:pt idx="1">
                  <c:v>106.657</c:v>
                </c:pt>
                <c:pt idx="2">
                  <c:v>106.535</c:v>
                </c:pt>
                <c:pt idx="3">
                  <c:v>106.505</c:v>
                </c:pt>
                <c:pt idx="4">
                  <c:v>106.148</c:v>
                </c:pt>
                <c:pt idx="5">
                  <c:v>105.628</c:v>
                </c:pt>
                <c:pt idx="6">
                  <c:v>105.843</c:v>
                </c:pt>
                <c:pt idx="7">
                  <c:v>105.9</c:v>
                </c:pt>
                <c:pt idx="8">
                  <c:v>105.679</c:v>
                </c:pt>
                <c:pt idx="9">
                  <c:v>105.681</c:v>
                </c:pt>
                <c:pt idx="10">
                  <c:v>105.55800000000001</c:v>
                </c:pt>
                <c:pt idx="11">
                  <c:v>105.422</c:v>
                </c:pt>
                <c:pt idx="12">
                  <c:v>105.46899999999999</c:v>
                </c:pt>
                <c:pt idx="13">
                  <c:v>105.41</c:v>
                </c:pt>
                <c:pt idx="14">
                  <c:v>105.289</c:v>
                </c:pt>
                <c:pt idx="15">
                  <c:v>105.212</c:v>
                </c:pt>
                <c:pt idx="16">
                  <c:v>104.964</c:v>
                </c:pt>
                <c:pt idx="17">
                  <c:v>105.068</c:v>
                </c:pt>
                <c:pt idx="18">
                  <c:v>105.246</c:v>
                </c:pt>
                <c:pt idx="19">
                  <c:v>105.363</c:v>
                </c:pt>
                <c:pt idx="20">
                  <c:v>105.259</c:v>
                </c:pt>
                <c:pt idx="21">
                  <c:v>105.142</c:v>
                </c:pt>
                <c:pt idx="22">
                  <c:v>105.129</c:v>
                </c:pt>
                <c:pt idx="23">
                  <c:v>105.30500000000001</c:v>
                </c:pt>
                <c:pt idx="24">
                  <c:v>105.569</c:v>
                </c:pt>
                <c:pt idx="25">
                  <c:v>105.67100000000001</c:v>
                </c:pt>
                <c:pt idx="26">
                  <c:v>105.56</c:v>
                </c:pt>
                <c:pt idx="27">
                  <c:v>105.666</c:v>
                </c:pt>
                <c:pt idx="28">
                  <c:v>105.54</c:v>
                </c:pt>
                <c:pt idx="29">
                  <c:v>105.4</c:v>
                </c:pt>
                <c:pt idx="30">
                  <c:v>105.43600000000001</c:v>
                </c:pt>
                <c:pt idx="31">
                  <c:v>105.547</c:v>
                </c:pt>
                <c:pt idx="32">
                  <c:v>105.407</c:v>
                </c:pt>
                <c:pt idx="33">
                  <c:v>105.044</c:v>
                </c:pt>
                <c:pt idx="34">
                  <c:v>104.846</c:v>
                </c:pt>
                <c:pt idx="35">
                  <c:v>104.851</c:v>
                </c:pt>
                <c:pt idx="36">
                  <c:v>104.794</c:v>
                </c:pt>
                <c:pt idx="37">
                  <c:v>104.759</c:v>
                </c:pt>
                <c:pt idx="38">
                  <c:v>104.764</c:v>
                </c:pt>
                <c:pt idx="39">
                  <c:v>104.932</c:v>
                </c:pt>
                <c:pt idx="40">
                  <c:v>104.9</c:v>
                </c:pt>
                <c:pt idx="41">
                  <c:v>104.88500000000001</c:v>
                </c:pt>
                <c:pt idx="42">
                  <c:v>104.818</c:v>
                </c:pt>
                <c:pt idx="43">
                  <c:v>104.629</c:v>
                </c:pt>
                <c:pt idx="44">
                  <c:v>104.232</c:v>
                </c:pt>
                <c:pt idx="45">
                  <c:v>103.82599999999999</c:v>
                </c:pt>
                <c:pt idx="46">
                  <c:v>104.111</c:v>
                </c:pt>
                <c:pt idx="47">
                  <c:v>104.15300000000001</c:v>
                </c:pt>
                <c:pt idx="48">
                  <c:v>103.961</c:v>
                </c:pt>
                <c:pt idx="49">
                  <c:v>104.044</c:v>
                </c:pt>
                <c:pt idx="50">
                  <c:v>103.604</c:v>
                </c:pt>
                <c:pt idx="51">
                  <c:v>103.205</c:v>
                </c:pt>
                <c:pt idx="52">
                  <c:v>103.078</c:v>
                </c:pt>
                <c:pt idx="53">
                  <c:v>102.681</c:v>
                </c:pt>
                <c:pt idx="54">
                  <c:v>102.611</c:v>
                </c:pt>
                <c:pt idx="55">
                  <c:v>102.723</c:v>
                </c:pt>
                <c:pt idx="56">
                  <c:v>102.79600000000001</c:v>
                </c:pt>
                <c:pt idx="57">
                  <c:v>102.53100000000001</c:v>
                </c:pt>
                <c:pt idx="58">
                  <c:v>102.8</c:v>
                </c:pt>
                <c:pt idx="59">
                  <c:v>102.83499999999999</c:v>
                </c:pt>
                <c:pt idx="60">
                  <c:v>102.34399999999999</c:v>
                </c:pt>
                <c:pt idx="61">
                  <c:v>101.729</c:v>
                </c:pt>
                <c:pt idx="62">
                  <c:v>101.59699999999999</c:v>
                </c:pt>
                <c:pt idx="63">
                  <c:v>101.063</c:v>
                </c:pt>
                <c:pt idx="64">
                  <c:v>100.661</c:v>
                </c:pt>
                <c:pt idx="65">
                  <c:v>100.768</c:v>
                </c:pt>
              </c:numCache>
            </c:numRef>
          </c:val>
          <c:smooth val="0"/>
          <c:extLst>
            <c:ext xmlns:c16="http://schemas.microsoft.com/office/drawing/2014/chart" uri="{C3380CC4-5D6E-409C-BE32-E72D297353CC}">
              <c16:uniqueId val="{00000002-7D0B-420D-9387-033C0FA23204}"/>
            </c:ext>
          </c:extLst>
        </c:ser>
        <c:ser>
          <c:idx val="5"/>
          <c:order val="3"/>
          <c:tx>
            <c:strRef>
              <c:f>'[3]SEC-9'!$G$2</c:f>
              <c:strCache>
                <c:ptCount val="1"/>
                <c:pt idx="0">
                  <c:v>Offer 2023 XS2579483822/Rule144A </c:v>
                </c:pt>
              </c:strCache>
            </c:strRef>
          </c:tx>
          <c:spPr>
            <a:ln w="28575" cap="rnd">
              <a:solidFill>
                <a:schemeClr val="accent4">
                  <a:lumMod val="75000"/>
                </a:schemeClr>
              </a:solidFill>
              <a:prstDash val="lgDashDotDot"/>
              <a:round/>
            </a:ln>
            <a:effectLst/>
          </c:spPr>
          <c:marker>
            <c:symbol val="none"/>
          </c:marker>
          <c:cat>
            <c:numRef>
              <c:f>'[3]SEC-9'!$A$3:$A$68</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'[3]SEC-9'!$G$3:$G$68</c:f>
              <c:numCache>
                <c:formatCode>General</c:formatCode>
                <c:ptCount val="66"/>
                <c:pt idx="0">
                  <c:v>106.858</c:v>
                </c:pt>
                <c:pt idx="1">
                  <c:v>106.72499999999999</c:v>
                </c:pt>
                <c:pt idx="2">
                  <c:v>106.593</c:v>
                </c:pt>
                <c:pt idx="3">
                  <c:v>106.636</c:v>
                </c:pt>
                <c:pt idx="4">
                  <c:v>106.249</c:v>
                </c:pt>
                <c:pt idx="5">
                  <c:v>105.747</c:v>
                </c:pt>
                <c:pt idx="6">
                  <c:v>106.03100000000001</c:v>
                </c:pt>
                <c:pt idx="7">
                  <c:v>106.098</c:v>
                </c:pt>
                <c:pt idx="8">
                  <c:v>105.85899999999999</c:v>
                </c:pt>
                <c:pt idx="9">
                  <c:v>105.83799999999999</c:v>
                </c:pt>
                <c:pt idx="10">
                  <c:v>105.735</c:v>
                </c:pt>
                <c:pt idx="11">
                  <c:v>105.599</c:v>
                </c:pt>
                <c:pt idx="12">
                  <c:v>105.613</c:v>
                </c:pt>
                <c:pt idx="13">
                  <c:v>105.502</c:v>
                </c:pt>
                <c:pt idx="14">
                  <c:v>105.462</c:v>
                </c:pt>
                <c:pt idx="15">
                  <c:v>105.34399999999999</c:v>
                </c:pt>
                <c:pt idx="16">
                  <c:v>105.02</c:v>
                </c:pt>
                <c:pt idx="17">
                  <c:v>105.175</c:v>
                </c:pt>
                <c:pt idx="18">
                  <c:v>105.36499999999999</c:v>
                </c:pt>
                <c:pt idx="19">
                  <c:v>105.551</c:v>
                </c:pt>
                <c:pt idx="20">
                  <c:v>105.456</c:v>
                </c:pt>
                <c:pt idx="21">
                  <c:v>105.322</c:v>
                </c:pt>
                <c:pt idx="22">
                  <c:v>105.31699999999999</c:v>
                </c:pt>
                <c:pt idx="23">
                  <c:v>105.491</c:v>
                </c:pt>
                <c:pt idx="24">
                  <c:v>105.724</c:v>
                </c:pt>
                <c:pt idx="25">
                  <c:v>105.738</c:v>
                </c:pt>
                <c:pt idx="26">
                  <c:v>105.741</c:v>
                </c:pt>
                <c:pt idx="27">
                  <c:v>105.822</c:v>
                </c:pt>
                <c:pt idx="28">
                  <c:v>105.733</c:v>
                </c:pt>
                <c:pt idx="29">
                  <c:v>105.499</c:v>
                </c:pt>
                <c:pt idx="30">
                  <c:v>105.622</c:v>
                </c:pt>
                <c:pt idx="31">
                  <c:v>105.687</c:v>
                </c:pt>
                <c:pt idx="32">
                  <c:v>105.54600000000001</c:v>
                </c:pt>
                <c:pt idx="33">
                  <c:v>105.232</c:v>
                </c:pt>
                <c:pt idx="34">
                  <c:v>104.992</c:v>
                </c:pt>
                <c:pt idx="35">
                  <c:v>104.994</c:v>
                </c:pt>
                <c:pt idx="36">
                  <c:v>104.89700000000001</c:v>
                </c:pt>
                <c:pt idx="37">
                  <c:v>104.91500000000001</c:v>
                </c:pt>
                <c:pt idx="38">
                  <c:v>104.93899999999999</c:v>
                </c:pt>
                <c:pt idx="39">
                  <c:v>105.12</c:v>
                </c:pt>
                <c:pt idx="40">
                  <c:v>105.08499999999999</c:v>
                </c:pt>
                <c:pt idx="41">
                  <c:v>105.086</c:v>
                </c:pt>
                <c:pt idx="42">
                  <c:v>104.996</c:v>
                </c:pt>
                <c:pt idx="43">
                  <c:v>104.807</c:v>
                </c:pt>
                <c:pt idx="44">
                  <c:v>104.39400000000001</c:v>
                </c:pt>
                <c:pt idx="45">
                  <c:v>103.95399999999999</c:v>
                </c:pt>
                <c:pt idx="46">
                  <c:v>104.26600000000001</c:v>
                </c:pt>
                <c:pt idx="47">
                  <c:v>104.33</c:v>
                </c:pt>
                <c:pt idx="48">
                  <c:v>104.151</c:v>
                </c:pt>
                <c:pt idx="49">
                  <c:v>104.217</c:v>
                </c:pt>
                <c:pt idx="50">
                  <c:v>103.773</c:v>
                </c:pt>
                <c:pt idx="51">
                  <c:v>103.279</c:v>
                </c:pt>
                <c:pt idx="52">
                  <c:v>103.148</c:v>
                </c:pt>
                <c:pt idx="53">
                  <c:v>102.88</c:v>
                </c:pt>
                <c:pt idx="54">
                  <c:v>102.77</c:v>
                </c:pt>
                <c:pt idx="55">
                  <c:v>102.876</c:v>
                </c:pt>
                <c:pt idx="56">
                  <c:v>102.943</c:v>
                </c:pt>
                <c:pt idx="57">
                  <c:v>102.706</c:v>
                </c:pt>
                <c:pt idx="58">
                  <c:v>102.916</c:v>
                </c:pt>
                <c:pt idx="59">
                  <c:v>102.947</c:v>
                </c:pt>
                <c:pt idx="60">
                  <c:v>102.471</c:v>
                </c:pt>
                <c:pt idx="61">
                  <c:v>101.845</c:v>
                </c:pt>
                <c:pt idx="62">
                  <c:v>101.741</c:v>
                </c:pt>
                <c:pt idx="63">
                  <c:v>101.13200000000001</c:v>
                </c:pt>
                <c:pt idx="64">
                  <c:v>100.80500000000001</c:v>
                </c:pt>
                <c:pt idx="65">
                  <c:v>100.95699999999999</c:v>
                </c:pt>
              </c:numCache>
            </c:numRef>
          </c:val>
          <c:smooth val="0"/>
          <c:extLst>
            <c:ext xmlns:c16="http://schemas.microsoft.com/office/drawing/2014/chart" uri="{C3380CC4-5D6E-409C-BE32-E72D297353CC}">
              <c16:uniqueId val="{00000003-7D0B-420D-9387-033C0FA23204}"/>
            </c:ext>
          </c:extLst>
        </c:ser>
        <c:ser>
          <c:idx val="6"/>
          <c:order val="4"/>
          <c:tx>
            <c:strRef>
              <c:f>'[3]SEC-9'!$H$2</c:f>
              <c:strCache>
                <c:ptCount val="1"/>
                <c:pt idx="0">
                  <c:v>Bid 2023 XS2579483319/Regulation S</c:v>
                </c:pt>
              </c:strCache>
            </c:strRef>
          </c:tx>
          <c:spPr>
            <a:ln w="12700" cap="rnd">
              <a:solidFill>
                <a:schemeClr val="accent1">
                  <a:lumMod val="60000"/>
                </a:schemeClr>
              </a:solidFill>
              <a:round/>
            </a:ln>
            <a:effectLst/>
          </c:spPr>
          <c:marker>
            <c:symbol val="none"/>
          </c:marker>
          <c:cat>
            <c:numRef>
              <c:f>'[3]SEC-9'!$A$3:$A$68</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'[3]SEC-9'!$H$3:$H$68</c:f>
              <c:numCache>
                <c:formatCode>General</c:formatCode>
                <c:ptCount val="66"/>
                <c:pt idx="0">
                  <c:v>106.774</c:v>
                </c:pt>
                <c:pt idx="1">
                  <c:v>106.657</c:v>
                </c:pt>
                <c:pt idx="2">
                  <c:v>106.535</c:v>
                </c:pt>
                <c:pt idx="3">
                  <c:v>106.505</c:v>
                </c:pt>
                <c:pt idx="4">
                  <c:v>106.148</c:v>
                </c:pt>
                <c:pt idx="5">
                  <c:v>105.628</c:v>
                </c:pt>
                <c:pt idx="6">
                  <c:v>105.843</c:v>
                </c:pt>
                <c:pt idx="7">
                  <c:v>105.9</c:v>
                </c:pt>
                <c:pt idx="8">
                  <c:v>105.679</c:v>
                </c:pt>
                <c:pt idx="9">
                  <c:v>105.681</c:v>
                </c:pt>
                <c:pt idx="10">
                  <c:v>105.55800000000001</c:v>
                </c:pt>
                <c:pt idx="11">
                  <c:v>105.422</c:v>
                </c:pt>
                <c:pt idx="12">
                  <c:v>105.46899999999999</c:v>
                </c:pt>
                <c:pt idx="13">
                  <c:v>105.41</c:v>
                </c:pt>
                <c:pt idx="14">
                  <c:v>105.289</c:v>
                </c:pt>
                <c:pt idx="15">
                  <c:v>105.212</c:v>
                </c:pt>
                <c:pt idx="16">
                  <c:v>104.964</c:v>
                </c:pt>
                <c:pt idx="17">
                  <c:v>105.068</c:v>
                </c:pt>
                <c:pt idx="18">
                  <c:v>105.246</c:v>
                </c:pt>
                <c:pt idx="19">
                  <c:v>105.363</c:v>
                </c:pt>
                <c:pt idx="20">
                  <c:v>105.259</c:v>
                </c:pt>
                <c:pt idx="21">
                  <c:v>105.142</c:v>
                </c:pt>
                <c:pt idx="22">
                  <c:v>105.129</c:v>
                </c:pt>
                <c:pt idx="23">
                  <c:v>105.30500000000001</c:v>
                </c:pt>
                <c:pt idx="24">
                  <c:v>105.569</c:v>
                </c:pt>
                <c:pt idx="25">
                  <c:v>105.67100000000001</c:v>
                </c:pt>
                <c:pt idx="26">
                  <c:v>105.56</c:v>
                </c:pt>
                <c:pt idx="27">
                  <c:v>105.666</c:v>
                </c:pt>
                <c:pt idx="28">
                  <c:v>105.54</c:v>
                </c:pt>
                <c:pt idx="29">
                  <c:v>105.4</c:v>
                </c:pt>
                <c:pt idx="30">
                  <c:v>105.43600000000001</c:v>
                </c:pt>
                <c:pt idx="31">
                  <c:v>105.547</c:v>
                </c:pt>
                <c:pt idx="32">
                  <c:v>105.407</c:v>
                </c:pt>
                <c:pt idx="33">
                  <c:v>105.044</c:v>
                </c:pt>
                <c:pt idx="34">
                  <c:v>104.846</c:v>
                </c:pt>
                <c:pt idx="35">
                  <c:v>104.851</c:v>
                </c:pt>
                <c:pt idx="36">
                  <c:v>104.794</c:v>
                </c:pt>
                <c:pt idx="37">
                  <c:v>104.759</c:v>
                </c:pt>
                <c:pt idx="38">
                  <c:v>104.764</c:v>
                </c:pt>
                <c:pt idx="39">
                  <c:v>104.932</c:v>
                </c:pt>
                <c:pt idx="40">
                  <c:v>104.9</c:v>
                </c:pt>
                <c:pt idx="41">
                  <c:v>104.88500000000001</c:v>
                </c:pt>
                <c:pt idx="42">
                  <c:v>104.818</c:v>
                </c:pt>
                <c:pt idx="43">
                  <c:v>104.629</c:v>
                </c:pt>
                <c:pt idx="44">
                  <c:v>104.232</c:v>
                </c:pt>
                <c:pt idx="45">
                  <c:v>103.82599999999999</c:v>
                </c:pt>
                <c:pt idx="46">
                  <c:v>104.111</c:v>
                </c:pt>
                <c:pt idx="47">
                  <c:v>104.15300000000001</c:v>
                </c:pt>
                <c:pt idx="48">
                  <c:v>103.961</c:v>
                </c:pt>
                <c:pt idx="49">
                  <c:v>104.044</c:v>
                </c:pt>
                <c:pt idx="50">
                  <c:v>103.604</c:v>
                </c:pt>
                <c:pt idx="51">
                  <c:v>103.205</c:v>
                </c:pt>
                <c:pt idx="52">
                  <c:v>103.078</c:v>
                </c:pt>
                <c:pt idx="53">
                  <c:v>102.681</c:v>
                </c:pt>
                <c:pt idx="54">
                  <c:v>102.611</c:v>
                </c:pt>
                <c:pt idx="55">
                  <c:v>102.723</c:v>
                </c:pt>
                <c:pt idx="56">
                  <c:v>102.79600000000001</c:v>
                </c:pt>
                <c:pt idx="57">
                  <c:v>102.53100000000001</c:v>
                </c:pt>
                <c:pt idx="58">
                  <c:v>102.8</c:v>
                </c:pt>
                <c:pt idx="59">
                  <c:v>102.83499999999999</c:v>
                </c:pt>
                <c:pt idx="60">
                  <c:v>102.343</c:v>
                </c:pt>
                <c:pt idx="61">
                  <c:v>101.729</c:v>
                </c:pt>
                <c:pt idx="62">
                  <c:v>101.59699999999999</c:v>
                </c:pt>
                <c:pt idx="63">
                  <c:v>101.063</c:v>
                </c:pt>
                <c:pt idx="64">
                  <c:v>100.661</c:v>
                </c:pt>
                <c:pt idx="65">
                  <c:v>100.768</c:v>
                </c:pt>
              </c:numCache>
            </c:numRef>
          </c:val>
          <c:smooth val="0"/>
          <c:extLst>
            <c:ext xmlns:c16="http://schemas.microsoft.com/office/drawing/2014/chart" uri="{C3380CC4-5D6E-409C-BE32-E72D297353CC}">
              <c16:uniqueId val="{00000004-7D0B-420D-9387-033C0FA23204}"/>
            </c:ext>
          </c:extLst>
        </c:ser>
        <c:ser>
          <c:idx val="7"/>
          <c:order val="5"/>
          <c:tx>
            <c:strRef>
              <c:f>'[3]SEC-9'!$J$2</c:f>
              <c:strCache>
                <c:ptCount val="1"/>
                <c:pt idx="0">
                  <c:v>Offer 2023 XS2579483319/Regulation S</c:v>
                </c:pt>
              </c:strCache>
            </c:strRef>
          </c:tx>
          <c:spPr>
            <a:ln w="15875" cap="rnd">
              <a:solidFill>
                <a:schemeClr val="accent2">
                  <a:lumMod val="60000"/>
                </a:schemeClr>
              </a:solidFill>
              <a:prstDash val="dash"/>
              <a:round/>
            </a:ln>
            <a:effectLst/>
          </c:spPr>
          <c:marker>
            <c:symbol val="none"/>
          </c:marker>
          <c:cat>
            <c:numRef>
              <c:f>'[3]SEC-9'!$A$3:$A$68</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'[3]SEC-9'!$J$3:$J$68</c:f>
              <c:numCache>
                <c:formatCode>General</c:formatCode>
                <c:ptCount val="66"/>
                <c:pt idx="0">
                  <c:v>106.858</c:v>
                </c:pt>
                <c:pt idx="1">
                  <c:v>106.72499999999999</c:v>
                </c:pt>
                <c:pt idx="2">
                  <c:v>106.593</c:v>
                </c:pt>
                <c:pt idx="3">
                  <c:v>106.636</c:v>
                </c:pt>
                <c:pt idx="4">
                  <c:v>106.249</c:v>
                </c:pt>
                <c:pt idx="5">
                  <c:v>105.747</c:v>
                </c:pt>
                <c:pt idx="6">
                  <c:v>106.03100000000001</c:v>
                </c:pt>
                <c:pt idx="7">
                  <c:v>106.098</c:v>
                </c:pt>
                <c:pt idx="8">
                  <c:v>105.85899999999999</c:v>
                </c:pt>
                <c:pt idx="9">
                  <c:v>105.83799999999999</c:v>
                </c:pt>
                <c:pt idx="10">
                  <c:v>105.735</c:v>
                </c:pt>
                <c:pt idx="11">
                  <c:v>105.599</c:v>
                </c:pt>
                <c:pt idx="12">
                  <c:v>105.613</c:v>
                </c:pt>
                <c:pt idx="13">
                  <c:v>105.502</c:v>
                </c:pt>
                <c:pt idx="14">
                  <c:v>105.462</c:v>
                </c:pt>
                <c:pt idx="15">
                  <c:v>105.34399999999999</c:v>
                </c:pt>
                <c:pt idx="16">
                  <c:v>105.02</c:v>
                </c:pt>
                <c:pt idx="17">
                  <c:v>105.175</c:v>
                </c:pt>
                <c:pt idx="18">
                  <c:v>105.36499999999999</c:v>
                </c:pt>
                <c:pt idx="19">
                  <c:v>105.551</c:v>
                </c:pt>
                <c:pt idx="20">
                  <c:v>105.456</c:v>
                </c:pt>
                <c:pt idx="21">
                  <c:v>105.322</c:v>
                </c:pt>
                <c:pt idx="22">
                  <c:v>105.31699999999999</c:v>
                </c:pt>
                <c:pt idx="23">
                  <c:v>105.491</c:v>
                </c:pt>
                <c:pt idx="24">
                  <c:v>105.724</c:v>
                </c:pt>
                <c:pt idx="25">
                  <c:v>105.738</c:v>
                </c:pt>
                <c:pt idx="26">
                  <c:v>105.741</c:v>
                </c:pt>
                <c:pt idx="27">
                  <c:v>105.822</c:v>
                </c:pt>
                <c:pt idx="28">
                  <c:v>105.733</c:v>
                </c:pt>
                <c:pt idx="29">
                  <c:v>105.499</c:v>
                </c:pt>
                <c:pt idx="30">
                  <c:v>105.622</c:v>
                </c:pt>
                <c:pt idx="31">
                  <c:v>105.687</c:v>
                </c:pt>
                <c:pt idx="32">
                  <c:v>105.54600000000001</c:v>
                </c:pt>
                <c:pt idx="33">
                  <c:v>105.232</c:v>
                </c:pt>
                <c:pt idx="34">
                  <c:v>104.992</c:v>
                </c:pt>
                <c:pt idx="35">
                  <c:v>104.994</c:v>
                </c:pt>
                <c:pt idx="36">
                  <c:v>104.89700000000001</c:v>
                </c:pt>
                <c:pt idx="37">
                  <c:v>104.91500000000001</c:v>
                </c:pt>
                <c:pt idx="38">
                  <c:v>104.93899999999999</c:v>
                </c:pt>
                <c:pt idx="39">
                  <c:v>105.12</c:v>
                </c:pt>
                <c:pt idx="40">
                  <c:v>105.08499999999999</c:v>
                </c:pt>
                <c:pt idx="41">
                  <c:v>105.086</c:v>
                </c:pt>
                <c:pt idx="42">
                  <c:v>104.996</c:v>
                </c:pt>
                <c:pt idx="43">
                  <c:v>104.807</c:v>
                </c:pt>
                <c:pt idx="44">
                  <c:v>104.39400000000001</c:v>
                </c:pt>
                <c:pt idx="45">
                  <c:v>103.95399999999999</c:v>
                </c:pt>
                <c:pt idx="46">
                  <c:v>104.26600000000001</c:v>
                </c:pt>
                <c:pt idx="47">
                  <c:v>104.33</c:v>
                </c:pt>
                <c:pt idx="48">
                  <c:v>104.151</c:v>
                </c:pt>
                <c:pt idx="49">
                  <c:v>104.217</c:v>
                </c:pt>
                <c:pt idx="50">
                  <c:v>103.773</c:v>
                </c:pt>
                <c:pt idx="51">
                  <c:v>103.279</c:v>
                </c:pt>
                <c:pt idx="52">
                  <c:v>103.148</c:v>
                </c:pt>
                <c:pt idx="53">
                  <c:v>102.88</c:v>
                </c:pt>
                <c:pt idx="54">
                  <c:v>102.77</c:v>
                </c:pt>
                <c:pt idx="55">
                  <c:v>102.876</c:v>
                </c:pt>
                <c:pt idx="56">
                  <c:v>102.943</c:v>
                </c:pt>
                <c:pt idx="57">
                  <c:v>102.706</c:v>
                </c:pt>
                <c:pt idx="58">
                  <c:v>102.916</c:v>
                </c:pt>
                <c:pt idx="59">
                  <c:v>102.947</c:v>
                </c:pt>
                <c:pt idx="60">
                  <c:v>102.473</c:v>
                </c:pt>
                <c:pt idx="61">
                  <c:v>101.845</c:v>
                </c:pt>
                <c:pt idx="62">
                  <c:v>101.741</c:v>
                </c:pt>
                <c:pt idx="63">
                  <c:v>101.13200000000001</c:v>
                </c:pt>
                <c:pt idx="64">
                  <c:v>100.80500000000001</c:v>
                </c:pt>
                <c:pt idx="65">
                  <c:v>100.95699999999999</c:v>
                </c:pt>
              </c:numCache>
            </c:numRef>
          </c:val>
          <c:smooth val="0"/>
          <c:extLst>
            <c:ext xmlns:c16="http://schemas.microsoft.com/office/drawing/2014/chart" uri="{C3380CC4-5D6E-409C-BE32-E72D297353CC}">
              <c16:uniqueId val="{00000005-7D0B-420D-9387-033C0FA23204}"/>
            </c:ext>
          </c:extLst>
        </c:ser>
        <c:ser>
          <c:idx val="0"/>
          <c:order val="6"/>
          <c:tx>
            <c:strRef>
              <c:f>'[3]SEC-9'!$L$2</c:f>
              <c:strCache>
                <c:ptCount val="1"/>
                <c:pt idx="0">
                  <c:v>Bid 2025 XS3124345631</c:v>
                </c:pt>
              </c:strCache>
            </c:strRef>
          </c:tx>
          <c:spPr>
            <a:ln w="28575" cap="rnd">
              <a:solidFill>
                <a:schemeClr val="accent1"/>
              </a:solidFill>
              <a:round/>
            </a:ln>
            <a:effectLst/>
          </c:spPr>
          <c:marker>
            <c:symbol val="none"/>
          </c:marker>
          <c:cat>
            <c:numRef>
              <c:f>'[3]SEC-9'!$A$3:$A$68</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'[3]SEC-9'!$L$3:$L$68</c:f>
              <c:numCache>
                <c:formatCode>General</c:formatCode>
                <c:ptCount val="66"/>
                <c:pt idx="0">
                  <c:v>97.27</c:v>
                </c:pt>
                <c:pt idx="1">
                  <c:v>97.042000000000002</c:v>
                </c:pt>
                <c:pt idx="2">
                  <c:v>97.012</c:v>
                </c:pt>
                <c:pt idx="3">
                  <c:v>96.956999999999994</c:v>
                </c:pt>
                <c:pt idx="4">
                  <c:v>96.433000000000007</c:v>
                </c:pt>
                <c:pt idx="5">
                  <c:v>95.917000000000002</c:v>
                </c:pt>
                <c:pt idx="6">
                  <c:v>96.161000000000001</c:v>
                </c:pt>
                <c:pt idx="7">
                  <c:v>96.272000000000006</c:v>
                </c:pt>
                <c:pt idx="8">
                  <c:v>96.096999999999994</c:v>
                </c:pt>
                <c:pt idx="9">
                  <c:v>96.004999999999995</c:v>
                </c:pt>
                <c:pt idx="10">
                  <c:v>95.867000000000004</c:v>
                </c:pt>
                <c:pt idx="11">
                  <c:v>95.768000000000001</c:v>
                </c:pt>
                <c:pt idx="12">
                  <c:v>95.7</c:v>
                </c:pt>
                <c:pt idx="13">
                  <c:v>95.668000000000006</c:v>
                </c:pt>
                <c:pt idx="14">
                  <c:v>95.605999999999995</c:v>
                </c:pt>
                <c:pt idx="15">
                  <c:v>95.566000000000003</c:v>
                </c:pt>
                <c:pt idx="16">
                  <c:v>95.198999999999998</c:v>
                </c:pt>
                <c:pt idx="17">
                  <c:v>95.347999999999999</c:v>
                </c:pt>
                <c:pt idx="18">
                  <c:v>95.644000000000005</c:v>
                </c:pt>
                <c:pt idx="19">
                  <c:v>95.77</c:v>
                </c:pt>
                <c:pt idx="20">
                  <c:v>95.578999999999994</c:v>
                </c:pt>
                <c:pt idx="21">
                  <c:v>95.495999999999995</c:v>
                </c:pt>
                <c:pt idx="22">
                  <c:v>95.244</c:v>
                </c:pt>
                <c:pt idx="23">
                  <c:v>95.58</c:v>
                </c:pt>
                <c:pt idx="24">
                  <c:v>95.866</c:v>
                </c:pt>
                <c:pt idx="25">
                  <c:v>95.971999999999994</c:v>
                </c:pt>
                <c:pt idx="26">
                  <c:v>95.96</c:v>
                </c:pt>
                <c:pt idx="27">
                  <c:v>95.986999999999995</c:v>
                </c:pt>
                <c:pt idx="28">
                  <c:v>95.965000000000003</c:v>
                </c:pt>
                <c:pt idx="29">
                  <c:v>95.88</c:v>
                </c:pt>
                <c:pt idx="30">
                  <c:v>95.945999999999998</c:v>
                </c:pt>
                <c:pt idx="31">
                  <c:v>96.158000000000001</c:v>
                </c:pt>
                <c:pt idx="32">
                  <c:v>95.888999999999996</c:v>
                </c:pt>
                <c:pt idx="33">
                  <c:v>95.661000000000001</c:v>
                </c:pt>
                <c:pt idx="34">
                  <c:v>95.358000000000004</c:v>
                </c:pt>
                <c:pt idx="35">
                  <c:v>95.426000000000002</c:v>
                </c:pt>
                <c:pt idx="36">
                  <c:v>95.272000000000006</c:v>
                </c:pt>
                <c:pt idx="37">
                  <c:v>95.238</c:v>
                </c:pt>
                <c:pt idx="38">
                  <c:v>95.293999999999997</c:v>
                </c:pt>
                <c:pt idx="39">
                  <c:v>95.590999999999994</c:v>
                </c:pt>
                <c:pt idx="40">
                  <c:v>95.653999999999996</c:v>
                </c:pt>
                <c:pt idx="41">
                  <c:v>95.516000000000005</c:v>
                </c:pt>
                <c:pt idx="42">
                  <c:v>95.433999999999997</c:v>
                </c:pt>
                <c:pt idx="43">
                  <c:v>95.215999999999994</c:v>
                </c:pt>
                <c:pt idx="44">
                  <c:v>94.941999999999993</c:v>
                </c:pt>
                <c:pt idx="45">
                  <c:v>94.488</c:v>
                </c:pt>
                <c:pt idx="46">
                  <c:v>94.733000000000004</c:v>
                </c:pt>
                <c:pt idx="47">
                  <c:v>94.847999999999999</c:v>
                </c:pt>
                <c:pt idx="48">
                  <c:v>94.784000000000006</c:v>
                </c:pt>
                <c:pt idx="49">
                  <c:v>94.67</c:v>
                </c:pt>
                <c:pt idx="50">
                  <c:v>94.266000000000005</c:v>
                </c:pt>
                <c:pt idx="51">
                  <c:v>93.756</c:v>
                </c:pt>
                <c:pt idx="52">
                  <c:v>93.7</c:v>
                </c:pt>
                <c:pt idx="53">
                  <c:v>93.472999999999999</c:v>
                </c:pt>
                <c:pt idx="54">
                  <c:v>93.296999999999997</c:v>
                </c:pt>
                <c:pt idx="55">
                  <c:v>93.495999999999995</c:v>
                </c:pt>
                <c:pt idx="56">
                  <c:v>93.620999999999995</c:v>
                </c:pt>
                <c:pt idx="57">
                  <c:v>93.316999999999993</c:v>
                </c:pt>
                <c:pt idx="58">
                  <c:v>93.632000000000005</c:v>
                </c:pt>
                <c:pt idx="59">
                  <c:v>93.715000000000003</c:v>
                </c:pt>
                <c:pt idx="60">
                  <c:v>93.254999999999995</c:v>
                </c:pt>
                <c:pt idx="61">
                  <c:v>92.616</c:v>
                </c:pt>
                <c:pt idx="62">
                  <c:v>92.33</c:v>
                </c:pt>
                <c:pt idx="63">
                  <c:v>91.751999999999995</c:v>
                </c:pt>
                <c:pt idx="64">
                  <c:v>91.429000000000002</c:v>
                </c:pt>
                <c:pt idx="65">
                  <c:v>91.495999999999995</c:v>
                </c:pt>
              </c:numCache>
            </c:numRef>
          </c:val>
          <c:smooth val="0"/>
          <c:extLst>
            <c:ext xmlns:c16="http://schemas.microsoft.com/office/drawing/2014/chart" uri="{C3380CC4-5D6E-409C-BE32-E72D297353CC}">
              <c16:uniqueId val="{00000006-7D0B-420D-9387-033C0FA23204}"/>
            </c:ext>
          </c:extLst>
        </c:ser>
        <c:ser>
          <c:idx val="1"/>
          <c:order val="7"/>
          <c:tx>
            <c:strRef>
              <c:f>'[3]SEC-9'!$M$2</c:f>
              <c:strCache>
                <c:ptCount val="1"/>
                <c:pt idx="0">
                  <c:v>Offer 2025 XS3124345631</c:v>
                </c:pt>
              </c:strCache>
            </c:strRef>
          </c:tx>
          <c:spPr>
            <a:ln w="19050" cap="rnd">
              <a:solidFill>
                <a:schemeClr val="accent2"/>
              </a:solidFill>
              <a:prstDash val="sysDash"/>
              <a:round/>
            </a:ln>
            <a:effectLst/>
          </c:spPr>
          <c:marker>
            <c:symbol val="none"/>
          </c:marker>
          <c:cat>
            <c:numRef>
              <c:f>'[3]SEC-9'!$A$3:$A$68</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'[3]SEC-9'!$M$3:$M$68</c:f>
              <c:numCache>
                <c:formatCode>General</c:formatCode>
                <c:ptCount val="66"/>
                <c:pt idx="0">
                  <c:v>97.418999999999997</c:v>
                </c:pt>
                <c:pt idx="1">
                  <c:v>97.256</c:v>
                </c:pt>
                <c:pt idx="2">
                  <c:v>97.230999999999995</c:v>
                </c:pt>
                <c:pt idx="3">
                  <c:v>97.194000000000003</c:v>
                </c:pt>
                <c:pt idx="4">
                  <c:v>96.59</c:v>
                </c:pt>
                <c:pt idx="5">
                  <c:v>96.186000000000007</c:v>
                </c:pt>
                <c:pt idx="6">
                  <c:v>96.305999999999997</c:v>
                </c:pt>
                <c:pt idx="7">
                  <c:v>96.498000000000005</c:v>
                </c:pt>
                <c:pt idx="8">
                  <c:v>96.262</c:v>
                </c:pt>
                <c:pt idx="9">
                  <c:v>96.18</c:v>
                </c:pt>
                <c:pt idx="10">
                  <c:v>96.054000000000002</c:v>
                </c:pt>
                <c:pt idx="11">
                  <c:v>95.91</c:v>
                </c:pt>
                <c:pt idx="12">
                  <c:v>95.911000000000001</c:v>
                </c:pt>
                <c:pt idx="13">
                  <c:v>95.864000000000004</c:v>
                </c:pt>
                <c:pt idx="14">
                  <c:v>95.795000000000002</c:v>
                </c:pt>
                <c:pt idx="15">
                  <c:v>95.789000000000001</c:v>
                </c:pt>
                <c:pt idx="16">
                  <c:v>95.412000000000006</c:v>
                </c:pt>
                <c:pt idx="17">
                  <c:v>95.552000000000007</c:v>
                </c:pt>
                <c:pt idx="18">
                  <c:v>95.89</c:v>
                </c:pt>
                <c:pt idx="19">
                  <c:v>95.997</c:v>
                </c:pt>
                <c:pt idx="20">
                  <c:v>95.757000000000005</c:v>
                </c:pt>
                <c:pt idx="21">
                  <c:v>95.7</c:v>
                </c:pt>
                <c:pt idx="22">
                  <c:v>95.492000000000004</c:v>
                </c:pt>
                <c:pt idx="23">
                  <c:v>95.783000000000001</c:v>
                </c:pt>
                <c:pt idx="24">
                  <c:v>96.07</c:v>
                </c:pt>
                <c:pt idx="25">
                  <c:v>96.2</c:v>
                </c:pt>
                <c:pt idx="26">
                  <c:v>96.117999999999995</c:v>
                </c:pt>
                <c:pt idx="27">
                  <c:v>96.143000000000001</c:v>
                </c:pt>
                <c:pt idx="28">
                  <c:v>96.144000000000005</c:v>
                </c:pt>
                <c:pt idx="29">
                  <c:v>96.033000000000001</c:v>
                </c:pt>
                <c:pt idx="30">
                  <c:v>96.156000000000006</c:v>
                </c:pt>
                <c:pt idx="31">
                  <c:v>96.319000000000003</c:v>
                </c:pt>
                <c:pt idx="32">
                  <c:v>96.091999999999999</c:v>
                </c:pt>
                <c:pt idx="33">
                  <c:v>95.885999999999996</c:v>
                </c:pt>
                <c:pt idx="34">
                  <c:v>95.570999999999998</c:v>
                </c:pt>
                <c:pt idx="35">
                  <c:v>95.588999999999999</c:v>
                </c:pt>
                <c:pt idx="36">
                  <c:v>95.494</c:v>
                </c:pt>
                <c:pt idx="37">
                  <c:v>95.406000000000006</c:v>
                </c:pt>
                <c:pt idx="38">
                  <c:v>95.515000000000001</c:v>
                </c:pt>
                <c:pt idx="39">
                  <c:v>95.772999999999996</c:v>
                </c:pt>
                <c:pt idx="40">
                  <c:v>95.844999999999999</c:v>
                </c:pt>
                <c:pt idx="41">
                  <c:v>95.733000000000004</c:v>
                </c:pt>
                <c:pt idx="42">
                  <c:v>95.625</c:v>
                </c:pt>
                <c:pt idx="43">
                  <c:v>95.405000000000001</c:v>
                </c:pt>
                <c:pt idx="44">
                  <c:v>95.076999999999998</c:v>
                </c:pt>
                <c:pt idx="45">
                  <c:v>94.706999999999994</c:v>
                </c:pt>
                <c:pt idx="46">
                  <c:v>94.947000000000003</c:v>
                </c:pt>
                <c:pt idx="47">
                  <c:v>95.004999999999995</c:v>
                </c:pt>
                <c:pt idx="48">
                  <c:v>94.921000000000006</c:v>
                </c:pt>
                <c:pt idx="49">
                  <c:v>94.783000000000001</c:v>
                </c:pt>
                <c:pt idx="50">
                  <c:v>94.435000000000002</c:v>
                </c:pt>
                <c:pt idx="51">
                  <c:v>93.977000000000004</c:v>
                </c:pt>
                <c:pt idx="52">
                  <c:v>93.811000000000007</c:v>
                </c:pt>
                <c:pt idx="53">
                  <c:v>93.58</c:v>
                </c:pt>
                <c:pt idx="54">
                  <c:v>93.456999999999994</c:v>
                </c:pt>
                <c:pt idx="55">
                  <c:v>93.593000000000004</c:v>
                </c:pt>
                <c:pt idx="56">
                  <c:v>93.79</c:v>
                </c:pt>
                <c:pt idx="57">
                  <c:v>93.51</c:v>
                </c:pt>
                <c:pt idx="58">
                  <c:v>93.793999999999997</c:v>
                </c:pt>
                <c:pt idx="59">
                  <c:v>93.852000000000004</c:v>
                </c:pt>
                <c:pt idx="60">
                  <c:v>93.456000000000003</c:v>
                </c:pt>
                <c:pt idx="61">
                  <c:v>92.816000000000003</c:v>
                </c:pt>
                <c:pt idx="62">
                  <c:v>92.471000000000004</c:v>
                </c:pt>
                <c:pt idx="63">
                  <c:v>91.966999999999999</c:v>
                </c:pt>
                <c:pt idx="64">
                  <c:v>91.540999999999997</c:v>
                </c:pt>
                <c:pt idx="65">
                  <c:v>91.706000000000003</c:v>
                </c:pt>
              </c:numCache>
            </c:numRef>
          </c:val>
          <c:smooth val="0"/>
          <c:extLst>
            <c:ext xmlns:c16="http://schemas.microsoft.com/office/drawing/2014/chart" uri="{C3380CC4-5D6E-409C-BE32-E72D297353CC}">
              <c16:uniqueId val="{00000007-7D0B-420D-9387-033C0FA23204}"/>
            </c:ext>
          </c:extLst>
        </c:ser>
        <c:dLbls>
          <c:showLegendKey val="0"/>
          <c:showVal val="0"/>
          <c:showCatName val="0"/>
          <c:showSerName val="0"/>
          <c:showPercent val="0"/>
          <c:showBubbleSize val="0"/>
        </c:dLbls>
        <c:smooth val="0"/>
        <c:axId val="508945608"/>
        <c:axId val="508939728"/>
      </c:lineChart>
      <c:catAx>
        <c:axId val="508945608"/>
        <c:scaling>
          <c:orientation val="minMax"/>
          <c:max val="46295"/>
        </c:scaling>
        <c:delete val="0"/>
        <c:axPos val="b"/>
        <c:numFmt formatCode="General" sourceLinked="1"/>
        <c:majorTickMark val="out"/>
        <c:minorTickMark val="none"/>
        <c:tickLblPos val="nextTo"/>
        <c:spPr>
          <a:solidFill>
            <a:schemeClr val="bg1"/>
          </a:solid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crossAx val="508939728"/>
        <c:crosses val="autoZero"/>
        <c:auto val="1"/>
        <c:lblAlgn val="ctr"/>
        <c:lblOffset val="100"/>
        <c:tickLblSkip val="7"/>
        <c:noMultiLvlLbl val="1"/>
      </c:catAx>
      <c:valAx>
        <c:axId val="508939728"/>
        <c:scaling>
          <c:orientation val="minMax"/>
          <c:max val="110"/>
          <c:min val="8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r>
                  <a:rPr lang="en-US">
                    <a:solidFill>
                      <a:srgbClr val="004A37"/>
                    </a:solidFill>
                  </a:rPr>
                  <a:t>EUR</a:t>
                </a:r>
              </a:p>
            </c:rich>
          </c:tx>
          <c:overlay val="0"/>
          <c:spPr>
            <a:noFill/>
            <a:ln>
              <a:noFill/>
            </a:ln>
            <a:effectLst/>
          </c:spPr>
          <c:txPr>
            <a:bodyPr rot="-54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crossAx val="508945608"/>
        <c:crosses val="autoZero"/>
        <c:crossBetween val="between"/>
        <c:majorUnit val="3"/>
      </c:valAx>
      <c:spPr>
        <a:noFill/>
        <a:ln>
          <a:noFill/>
        </a:ln>
        <a:effectLst/>
      </c:spPr>
    </c:plotArea>
    <c:legend>
      <c:legendPos val="b"/>
      <c:layout>
        <c:manualLayout>
          <c:xMode val="edge"/>
          <c:yMode val="edge"/>
          <c:x val="0"/>
          <c:y val="1.3850933313884825E-4"/>
          <c:w val="0.98280202474690659"/>
          <c:h val="0.21924868746795345"/>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legend>
    <c:plotVisOnly val="1"/>
    <c:dispBlanksAs val="gap"/>
    <c:showDLblsOverMax val="0"/>
  </c:chart>
  <c:spPr>
    <a:solidFill>
      <a:schemeClr val="bg1"/>
    </a:solidFill>
    <a:ln w="12700" cap="flat" cmpd="sng" algn="ctr">
      <a:solidFill>
        <a:schemeClr val="bg1"/>
      </a:solidFill>
      <a:round/>
    </a:ln>
    <a:effectLst/>
  </c:spPr>
  <c:txPr>
    <a:bodyPr/>
    <a:lstStyle/>
    <a:p>
      <a:pPr>
        <a:defRPr sz="800">
          <a:latin typeface="Arial" panose="020B0604020202020204" pitchFamily="34" charset="0"/>
          <a:cs typeface="Arial" panose="020B0604020202020204" pitchFamily="34" charset="0"/>
        </a:defRPr>
      </a:pPr>
      <a:endParaRPr lang="bg-BG"/>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00022202775623"/>
          <c:y val="0.15161846389580538"/>
          <c:w val="0.81837081074321127"/>
          <c:h val="0.61402193412692097"/>
        </c:manualLayout>
      </c:layout>
      <c:lineChart>
        <c:grouping val="standard"/>
        <c:varyColors val="0"/>
        <c:ser>
          <c:idx val="0"/>
          <c:order val="0"/>
          <c:tx>
            <c:strRef>
              <c:f>'[3]SEC-9'!$D$335</c:f>
              <c:strCache>
                <c:ptCount val="1"/>
                <c:pt idx="0">
                  <c:v>Bid 2020 XS2234571771</c:v>
                </c:pt>
              </c:strCache>
            </c:strRef>
          </c:tx>
          <c:spPr>
            <a:ln w="28575" cap="rnd">
              <a:solidFill>
                <a:schemeClr val="accent1"/>
              </a:solidFill>
              <a:round/>
            </a:ln>
            <a:effectLst/>
          </c:spPr>
          <c:marker>
            <c:symbol val="none"/>
          </c:marker>
          <c:cat>
            <c:numRef>
              <c:f>'[3]SEC-9'!$C$336:$C$401</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'[3]SEC-9'!$D$336:$D$401</c:f>
              <c:numCache>
                <c:formatCode>General</c:formatCode>
                <c:ptCount val="66"/>
                <c:pt idx="0">
                  <c:v>55.151000000000003</c:v>
                </c:pt>
                <c:pt idx="1">
                  <c:v>54.878</c:v>
                </c:pt>
                <c:pt idx="2">
                  <c:v>54.601999999999997</c:v>
                </c:pt>
                <c:pt idx="3">
                  <c:v>54.488999999999997</c:v>
                </c:pt>
                <c:pt idx="4">
                  <c:v>53.838000000000001</c:v>
                </c:pt>
                <c:pt idx="5">
                  <c:v>53.600999999999999</c:v>
                </c:pt>
                <c:pt idx="6">
                  <c:v>53.670999999999999</c:v>
                </c:pt>
                <c:pt idx="7">
                  <c:v>53.808</c:v>
                </c:pt>
                <c:pt idx="8">
                  <c:v>53.7</c:v>
                </c:pt>
                <c:pt idx="9">
                  <c:v>53.695999999999998</c:v>
                </c:pt>
                <c:pt idx="10">
                  <c:v>53.74</c:v>
                </c:pt>
                <c:pt idx="11">
                  <c:v>53.518000000000001</c:v>
                </c:pt>
                <c:pt idx="12">
                  <c:v>53.500999999999998</c:v>
                </c:pt>
                <c:pt idx="13">
                  <c:v>53.473999999999997</c:v>
                </c:pt>
                <c:pt idx="14">
                  <c:v>53.341999999999999</c:v>
                </c:pt>
                <c:pt idx="15">
                  <c:v>53.216000000000001</c:v>
                </c:pt>
                <c:pt idx="16">
                  <c:v>52.655999999999999</c:v>
                </c:pt>
                <c:pt idx="17">
                  <c:v>52.670999999999999</c:v>
                </c:pt>
                <c:pt idx="18">
                  <c:v>53.295000000000002</c:v>
                </c:pt>
                <c:pt idx="19">
                  <c:v>53.305</c:v>
                </c:pt>
                <c:pt idx="20">
                  <c:v>53.253999999999998</c:v>
                </c:pt>
                <c:pt idx="21">
                  <c:v>52.912999999999997</c:v>
                </c:pt>
                <c:pt idx="22">
                  <c:v>52.771999999999998</c:v>
                </c:pt>
                <c:pt idx="23">
                  <c:v>53.12</c:v>
                </c:pt>
                <c:pt idx="24">
                  <c:v>53.357999999999997</c:v>
                </c:pt>
                <c:pt idx="25">
                  <c:v>53.566000000000003</c:v>
                </c:pt>
                <c:pt idx="26">
                  <c:v>53.497999999999998</c:v>
                </c:pt>
                <c:pt idx="27">
                  <c:v>53.642000000000003</c:v>
                </c:pt>
                <c:pt idx="28">
                  <c:v>53.633000000000003</c:v>
                </c:pt>
                <c:pt idx="29">
                  <c:v>53.277999999999999</c:v>
                </c:pt>
                <c:pt idx="30">
                  <c:v>53.405999999999999</c:v>
                </c:pt>
                <c:pt idx="31">
                  <c:v>53.49</c:v>
                </c:pt>
                <c:pt idx="32">
                  <c:v>53.014000000000003</c:v>
                </c:pt>
                <c:pt idx="33">
                  <c:v>52.514000000000003</c:v>
                </c:pt>
                <c:pt idx="34">
                  <c:v>52.131999999999998</c:v>
                </c:pt>
                <c:pt idx="35">
                  <c:v>52.133000000000003</c:v>
                </c:pt>
                <c:pt idx="36">
                  <c:v>52.009</c:v>
                </c:pt>
                <c:pt idx="37">
                  <c:v>51.945</c:v>
                </c:pt>
                <c:pt idx="38">
                  <c:v>52.11</c:v>
                </c:pt>
                <c:pt idx="39">
                  <c:v>52.279000000000003</c:v>
                </c:pt>
                <c:pt idx="40">
                  <c:v>52.287999999999997</c:v>
                </c:pt>
                <c:pt idx="41">
                  <c:v>52.439</c:v>
                </c:pt>
                <c:pt idx="42">
                  <c:v>52.463000000000001</c:v>
                </c:pt>
                <c:pt idx="43">
                  <c:v>52.296999999999997</c:v>
                </c:pt>
                <c:pt idx="44">
                  <c:v>51.761000000000003</c:v>
                </c:pt>
                <c:pt idx="45">
                  <c:v>51.317999999999998</c:v>
                </c:pt>
                <c:pt idx="46">
                  <c:v>51.468000000000004</c:v>
                </c:pt>
                <c:pt idx="47">
                  <c:v>51.759</c:v>
                </c:pt>
                <c:pt idx="48">
                  <c:v>51.485999999999997</c:v>
                </c:pt>
                <c:pt idx="49">
                  <c:v>51.496000000000002</c:v>
                </c:pt>
                <c:pt idx="50">
                  <c:v>51.27</c:v>
                </c:pt>
                <c:pt idx="51">
                  <c:v>51.12</c:v>
                </c:pt>
                <c:pt idx="52">
                  <c:v>50.848999999999997</c:v>
                </c:pt>
                <c:pt idx="53">
                  <c:v>50.845999999999997</c:v>
                </c:pt>
                <c:pt idx="54">
                  <c:v>50.627000000000002</c:v>
                </c:pt>
                <c:pt idx="55">
                  <c:v>50.826999999999998</c:v>
                </c:pt>
                <c:pt idx="56">
                  <c:v>51.216999999999999</c:v>
                </c:pt>
                <c:pt idx="57">
                  <c:v>51.061</c:v>
                </c:pt>
                <c:pt idx="58">
                  <c:v>51.463000000000001</c:v>
                </c:pt>
                <c:pt idx="59">
                  <c:v>51.514000000000003</c:v>
                </c:pt>
                <c:pt idx="60">
                  <c:v>51.295999999999999</c:v>
                </c:pt>
                <c:pt idx="61">
                  <c:v>50.503</c:v>
                </c:pt>
                <c:pt idx="62">
                  <c:v>50.087000000000003</c:v>
                </c:pt>
                <c:pt idx="63">
                  <c:v>49.500999999999998</c:v>
                </c:pt>
                <c:pt idx="64">
                  <c:v>49.078000000000003</c:v>
                </c:pt>
                <c:pt idx="65">
                  <c:v>49.265999999999998</c:v>
                </c:pt>
              </c:numCache>
            </c:numRef>
          </c:val>
          <c:smooth val="0"/>
          <c:extLst>
            <c:ext xmlns:c16="http://schemas.microsoft.com/office/drawing/2014/chart" uri="{C3380CC4-5D6E-409C-BE32-E72D297353CC}">
              <c16:uniqueId val="{00000000-C0D6-4DDC-AAC0-7D5404C3E8EC}"/>
            </c:ext>
          </c:extLst>
        </c:ser>
        <c:ser>
          <c:idx val="1"/>
          <c:order val="1"/>
          <c:tx>
            <c:strRef>
              <c:f>'[3]SEC-9'!$G$335</c:f>
              <c:strCache>
                <c:ptCount val="1"/>
                <c:pt idx="0">
                  <c:v>Offer 2020 XS2234571771</c:v>
                </c:pt>
              </c:strCache>
            </c:strRef>
          </c:tx>
          <c:spPr>
            <a:ln w="28575" cap="rnd">
              <a:solidFill>
                <a:schemeClr val="accent2"/>
              </a:solidFill>
              <a:prstDash val="sysDash"/>
              <a:round/>
            </a:ln>
            <a:effectLst/>
          </c:spPr>
          <c:marker>
            <c:symbol val="none"/>
          </c:marker>
          <c:cat>
            <c:numRef>
              <c:f>'[3]SEC-9'!$C$336:$C$401</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'[3]SEC-9'!$G$336:$G$401</c:f>
              <c:numCache>
                <c:formatCode>General</c:formatCode>
                <c:ptCount val="66"/>
                <c:pt idx="0">
                  <c:v>55.427</c:v>
                </c:pt>
                <c:pt idx="1">
                  <c:v>54.991999999999997</c:v>
                </c:pt>
                <c:pt idx="2">
                  <c:v>54.854999999999997</c:v>
                </c:pt>
                <c:pt idx="3">
                  <c:v>54.715000000000003</c:v>
                </c:pt>
                <c:pt idx="4">
                  <c:v>54.088999999999999</c:v>
                </c:pt>
                <c:pt idx="5">
                  <c:v>53.667999999999999</c:v>
                </c:pt>
                <c:pt idx="6">
                  <c:v>53.787999999999997</c:v>
                </c:pt>
                <c:pt idx="7">
                  <c:v>54</c:v>
                </c:pt>
                <c:pt idx="8">
                  <c:v>53.866999999999997</c:v>
                </c:pt>
                <c:pt idx="9">
                  <c:v>53.878</c:v>
                </c:pt>
                <c:pt idx="10">
                  <c:v>53.908999999999999</c:v>
                </c:pt>
                <c:pt idx="11">
                  <c:v>53.578000000000003</c:v>
                </c:pt>
                <c:pt idx="12">
                  <c:v>53.76</c:v>
                </c:pt>
                <c:pt idx="13">
                  <c:v>53.573</c:v>
                </c:pt>
                <c:pt idx="14">
                  <c:v>53.494</c:v>
                </c:pt>
                <c:pt idx="15">
                  <c:v>53.356000000000002</c:v>
                </c:pt>
                <c:pt idx="16">
                  <c:v>52.884</c:v>
                </c:pt>
                <c:pt idx="17">
                  <c:v>52.874000000000002</c:v>
                </c:pt>
                <c:pt idx="18">
                  <c:v>53.433999999999997</c:v>
                </c:pt>
                <c:pt idx="19">
                  <c:v>53.494999999999997</c:v>
                </c:pt>
                <c:pt idx="20">
                  <c:v>53.427999999999997</c:v>
                </c:pt>
                <c:pt idx="21">
                  <c:v>53.03</c:v>
                </c:pt>
                <c:pt idx="22">
                  <c:v>52.863</c:v>
                </c:pt>
                <c:pt idx="23">
                  <c:v>53.363999999999997</c:v>
                </c:pt>
                <c:pt idx="24">
                  <c:v>53.523000000000003</c:v>
                </c:pt>
                <c:pt idx="25">
                  <c:v>53.774999999999999</c:v>
                </c:pt>
                <c:pt idx="26">
                  <c:v>53.673000000000002</c:v>
                </c:pt>
                <c:pt idx="27">
                  <c:v>53.838000000000001</c:v>
                </c:pt>
                <c:pt idx="28">
                  <c:v>53.750999999999998</c:v>
                </c:pt>
                <c:pt idx="29">
                  <c:v>53.411000000000001</c:v>
                </c:pt>
                <c:pt idx="30">
                  <c:v>53.621000000000002</c:v>
                </c:pt>
                <c:pt idx="31">
                  <c:v>53.701999999999998</c:v>
                </c:pt>
                <c:pt idx="32">
                  <c:v>53.058999999999997</c:v>
                </c:pt>
                <c:pt idx="33">
                  <c:v>52.777000000000001</c:v>
                </c:pt>
                <c:pt idx="34">
                  <c:v>52.249000000000002</c:v>
                </c:pt>
                <c:pt idx="35">
                  <c:v>52.247999999999998</c:v>
                </c:pt>
                <c:pt idx="36">
                  <c:v>52.082000000000001</c:v>
                </c:pt>
                <c:pt idx="37">
                  <c:v>52.067999999999998</c:v>
                </c:pt>
                <c:pt idx="38">
                  <c:v>52.207999999999998</c:v>
                </c:pt>
                <c:pt idx="39">
                  <c:v>52.524000000000001</c:v>
                </c:pt>
                <c:pt idx="40">
                  <c:v>52.542999999999999</c:v>
                </c:pt>
                <c:pt idx="41">
                  <c:v>52.671999999999997</c:v>
                </c:pt>
                <c:pt idx="42">
                  <c:v>52.665999999999997</c:v>
                </c:pt>
                <c:pt idx="43">
                  <c:v>52.34</c:v>
                </c:pt>
                <c:pt idx="44">
                  <c:v>51.948999999999998</c:v>
                </c:pt>
                <c:pt idx="45">
                  <c:v>51.493000000000002</c:v>
                </c:pt>
                <c:pt idx="46">
                  <c:v>51.753</c:v>
                </c:pt>
                <c:pt idx="47">
                  <c:v>51.945</c:v>
                </c:pt>
                <c:pt idx="48">
                  <c:v>51.701000000000001</c:v>
                </c:pt>
                <c:pt idx="49">
                  <c:v>51.686</c:v>
                </c:pt>
                <c:pt idx="50">
                  <c:v>51.363</c:v>
                </c:pt>
                <c:pt idx="51">
                  <c:v>51.256</c:v>
                </c:pt>
                <c:pt idx="52">
                  <c:v>50.942</c:v>
                </c:pt>
                <c:pt idx="53">
                  <c:v>51.026000000000003</c:v>
                </c:pt>
                <c:pt idx="54">
                  <c:v>50.844000000000001</c:v>
                </c:pt>
                <c:pt idx="55">
                  <c:v>50.972999999999999</c:v>
                </c:pt>
                <c:pt idx="56">
                  <c:v>51.332999999999998</c:v>
                </c:pt>
                <c:pt idx="57">
                  <c:v>51.232999999999997</c:v>
                </c:pt>
                <c:pt idx="58">
                  <c:v>51.573</c:v>
                </c:pt>
                <c:pt idx="59">
                  <c:v>51.613999999999997</c:v>
                </c:pt>
                <c:pt idx="60">
                  <c:v>51.463999999999999</c:v>
                </c:pt>
                <c:pt idx="61">
                  <c:v>50.716999999999999</c:v>
                </c:pt>
                <c:pt idx="62">
                  <c:v>50.298000000000002</c:v>
                </c:pt>
                <c:pt idx="63">
                  <c:v>49.651000000000003</c:v>
                </c:pt>
                <c:pt idx="64">
                  <c:v>49.293999999999997</c:v>
                </c:pt>
                <c:pt idx="65">
                  <c:v>49.354999999999997</c:v>
                </c:pt>
              </c:numCache>
            </c:numRef>
          </c:val>
          <c:smooth val="0"/>
          <c:extLst>
            <c:ext xmlns:c16="http://schemas.microsoft.com/office/drawing/2014/chart" uri="{C3380CC4-5D6E-409C-BE32-E72D297353CC}">
              <c16:uniqueId val="{00000001-C0D6-4DDC-AAC0-7D5404C3E8EC}"/>
            </c:ext>
          </c:extLst>
        </c:ser>
        <c:dLbls>
          <c:showLegendKey val="0"/>
          <c:showVal val="0"/>
          <c:showCatName val="0"/>
          <c:showSerName val="0"/>
          <c:showPercent val="0"/>
          <c:showBubbleSize val="0"/>
        </c:dLbls>
        <c:smooth val="0"/>
        <c:axId val="508940120"/>
        <c:axId val="508941296"/>
      </c:lineChart>
      <c:catAx>
        <c:axId val="50894012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crossAx val="508941296"/>
        <c:crosses val="autoZero"/>
        <c:auto val="1"/>
        <c:lblAlgn val="ctr"/>
        <c:lblOffset val="100"/>
        <c:tickLblSkip val="7"/>
        <c:noMultiLvlLbl val="1"/>
      </c:catAx>
      <c:valAx>
        <c:axId val="508941296"/>
        <c:scaling>
          <c:orientation val="minMax"/>
          <c:max val="56.5"/>
          <c:min val="48"/>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r>
                  <a:rPr lang="en-US">
                    <a:solidFill>
                      <a:srgbClr val="004A37"/>
                    </a:solidFill>
                  </a:rPr>
                  <a:t>EUR</a:t>
                </a:r>
              </a:p>
            </c:rich>
          </c:tx>
          <c:layout>
            <c:manualLayout>
              <c:xMode val="edge"/>
              <c:yMode val="edge"/>
              <c:x val="8.9301063777146011E-3"/>
              <c:y val="0.38239912034602408"/>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crossAx val="508940120"/>
        <c:crosses val="autoZero"/>
        <c:crossBetween val="between"/>
        <c:majorUnit val="1"/>
        <c:minorUnit val="0.2"/>
      </c:valAx>
      <c:spPr>
        <a:noFill/>
        <a:ln>
          <a:noFill/>
        </a:ln>
        <a:effectLst/>
      </c:spPr>
    </c:plotArea>
    <c:legend>
      <c:legendPos val="b"/>
      <c:layout>
        <c:manualLayout>
          <c:xMode val="edge"/>
          <c:yMode val="edge"/>
          <c:x val="0"/>
          <c:y val="3.2493391899245896E-2"/>
          <c:w val="0.92206692804152846"/>
          <c:h val="0.10423308314189453"/>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legend>
    <c:plotVisOnly val="1"/>
    <c:dispBlanksAs val="gap"/>
    <c:showDLblsOverMax val="0"/>
  </c:chart>
  <c:spPr>
    <a:solidFill>
      <a:schemeClr val="bg1"/>
    </a:solidFill>
    <a:ln w="9525" cap="flat" cmpd="sng" algn="ctr">
      <a:solidFill>
        <a:schemeClr val="bg1"/>
      </a:solidFill>
      <a:round/>
    </a:ln>
    <a:effectLst/>
  </c:spPr>
  <c:txPr>
    <a:bodyPr/>
    <a:lstStyle/>
    <a:p>
      <a:pPr>
        <a:defRPr sz="800">
          <a:latin typeface="Arial" panose="020B0604020202020204" pitchFamily="34" charset="0"/>
          <a:cs typeface="Arial" panose="020B0604020202020204" pitchFamily="34" charset="0"/>
        </a:defRPr>
      </a:pPr>
      <a:endParaRPr lang="bg-BG"/>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252485129554699"/>
          <c:y val="0.15404220472440944"/>
          <c:w val="0.80776296017981719"/>
          <c:h val="0.61338246719160094"/>
        </c:manualLayout>
      </c:layout>
      <c:lineChart>
        <c:grouping val="standard"/>
        <c:varyColors val="0"/>
        <c:ser>
          <c:idx val="0"/>
          <c:order val="0"/>
          <c:tx>
            <c:strRef>
              <c:f>'[3]SEC-9'!$D$480</c:f>
              <c:strCache>
                <c:ptCount val="1"/>
                <c:pt idx="0">
                  <c:v>Bid 2023 XS2716887844</c:v>
                </c:pt>
              </c:strCache>
            </c:strRef>
          </c:tx>
          <c:spPr>
            <a:ln w="28575" cap="rnd">
              <a:solidFill>
                <a:schemeClr val="accent1"/>
              </a:solidFill>
              <a:round/>
            </a:ln>
            <a:effectLst/>
          </c:spPr>
          <c:marker>
            <c:symbol val="none"/>
          </c:marker>
          <c:cat>
            <c:numRef>
              <c:f>'[3]SEC-9'!$C$481:$C$546</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'[3]SEC-9'!$D$481:$D$546</c:f>
              <c:numCache>
                <c:formatCode>General</c:formatCode>
                <c:ptCount val="66"/>
                <c:pt idx="0">
                  <c:v>108.297</c:v>
                </c:pt>
                <c:pt idx="1">
                  <c:v>108.07</c:v>
                </c:pt>
                <c:pt idx="2">
                  <c:v>107.935</c:v>
                </c:pt>
                <c:pt idx="3">
                  <c:v>107.88200000000001</c:v>
                </c:pt>
                <c:pt idx="4">
                  <c:v>107.49</c:v>
                </c:pt>
                <c:pt idx="5">
                  <c:v>106.873</c:v>
                </c:pt>
                <c:pt idx="6">
                  <c:v>107.004</c:v>
                </c:pt>
                <c:pt idx="7">
                  <c:v>107.08</c:v>
                </c:pt>
                <c:pt idx="8">
                  <c:v>106.89400000000001</c:v>
                </c:pt>
                <c:pt idx="9">
                  <c:v>106.831</c:v>
                </c:pt>
                <c:pt idx="10">
                  <c:v>106.79600000000001</c:v>
                </c:pt>
                <c:pt idx="11">
                  <c:v>106.745</c:v>
                </c:pt>
                <c:pt idx="12">
                  <c:v>106.643</c:v>
                </c:pt>
                <c:pt idx="13">
                  <c:v>106.60899999999999</c:v>
                </c:pt>
                <c:pt idx="14">
                  <c:v>106.63500000000001</c:v>
                </c:pt>
                <c:pt idx="15">
                  <c:v>106.572</c:v>
                </c:pt>
                <c:pt idx="16">
                  <c:v>106.285</c:v>
                </c:pt>
                <c:pt idx="17">
                  <c:v>106.426</c:v>
                </c:pt>
                <c:pt idx="18">
                  <c:v>106.834</c:v>
                </c:pt>
                <c:pt idx="19">
                  <c:v>106.937</c:v>
                </c:pt>
                <c:pt idx="20">
                  <c:v>106.779</c:v>
                </c:pt>
                <c:pt idx="21">
                  <c:v>106.584</c:v>
                </c:pt>
                <c:pt idx="22">
                  <c:v>106.401</c:v>
                </c:pt>
                <c:pt idx="23">
                  <c:v>106.63800000000001</c:v>
                </c:pt>
                <c:pt idx="24">
                  <c:v>106.97</c:v>
                </c:pt>
                <c:pt idx="25">
                  <c:v>107.15600000000001</c:v>
                </c:pt>
                <c:pt idx="26">
                  <c:v>107.167</c:v>
                </c:pt>
                <c:pt idx="27">
                  <c:v>107.142</c:v>
                </c:pt>
                <c:pt idx="28">
                  <c:v>107.062</c:v>
                </c:pt>
                <c:pt idx="29">
                  <c:v>106.866</c:v>
                </c:pt>
                <c:pt idx="30">
                  <c:v>107.029</c:v>
                </c:pt>
                <c:pt idx="31">
                  <c:v>107.19499999999999</c:v>
                </c:pt>
                <c:pt idx="32">
                  <c:v>106.837</c:v>
                </c:pt>
                <c:pt idx="33">
                  <c:v>106.715</c:v>
                </c:pt>
                <c:pt idx="34">
                  <c:v>106.41500000000001</c:v>
                </c:pt>
                <c:pt idx="35">
                  <c:v>106.506</c:v>
                </c:pt>
                <c:pt idx="36">
                  <c:v>106.20099999999999</c:v>
                </c:pt>
                <c:pt idx="37">
                  <c:v>106.16500000000001</c:v>
                </c:pt>
                <c:pt idx="38">
                  <c:v>106.154</c:v>
                </c:pt>
                <c:pt idx="39">
                  <c:v>106.52500000000001</c:v>
                </c:pt>
                <c:pt idx="40">
                  <c:v>106.61199999999999</c:v>
                </c:pt>
                <c:pt idx="41">
                  <c:v>106.502</c:v>
                </c:pt>
                <c:pt idx="42">
                  <c:v>106.378</c:v>
                </c:pt>
                <c:pt idx="43">
                  <c:v>106.121</c:v>
                </c:pt>
                <c:pt idx="44">
                  <c:v>105.794</c:v>
                </c:pt>
                <c:pt idx="45">
                  <c:v>105.321</c:v>
                </c:pt>
                <c:pt idx="46">
                  <c:v>105.501</c:v>
                </c:pt>
                <c:pt idx="47">
                  <c:v>105.599</c:v>
                </c:pt>
                <c:pt idx="48">
                  <c:v>105.52500000000001</c:v>
                </c:pt>
                <c:pt idx="49">
                  <c:v>105.47</c:v>
                </c:pt>
                <c:pt idx="50">
                  <c:v>104.93600000000001</c:v>
                </c:pt>
                <c:pt idx="51">
                  <c:v>104.313</c:v>
                </c:pt>
                <c:pt idx="52">
                  <c:v>104.28700000000001</c:v>
                </c:pt>
                <c:pt idx="53">
                  <c:v>103.935</c:v>
                </c:pt>
                <c:pt idx="54">
                  <c:v>103.687</c:v>
                </c:pt>
                <c:pt idx="55">
                  <c:v>104.10299999999999</c:v>
                </c:pt>
                <c:pt idx="56">
                  <c:v>104.158</c:v>
                </c:pt>
                <c:pt idx="57">
                  <c:v>103.928</c:v>
                </c:pt>
                <c:pt idx="58">
                  <c:v>104.166</c:v>
                </c:pt>
                <c:pt idx="59">
                  <c:v>104.235</c:v>
                </c:pt>
                <c:pt idx="60">
                  <c:v>103.86</c:v>
                </c:pt>
                <c:pt idx="61">
                  <c:v>103.077</c:v>
                </c:pt>
                <c:pt idx="62">
                  <c:v>102.679</c:v>
                </c:pt>
                <c:pt idx="63">
                  <c:v>102.003</c:v>
                </c:pt>
                <c:pt idx="64">
                  <c:v>101.517</c:v>
                </c:pt>
                <c:pt idx="65">
                  <c:v>101.502</c:v>
                </c:pt>
              </c:numCache>
            </c:numRef>
          </c:val>
          <c:smooth val="0"/>
          <c:extLst>
            <c:ext xmlns:c16="http://schemas.microsoft.com/office/drawing/2014/chart" uri="{C3380CC4-5D6E-409C-BE32-E72D297353CC}">
              <c16:uniqueId val="{00000000-D770-4596-83E5-057312BB2F74}"/>
            </c:ext>
          </c:extLst>
        </c:ser>
        <c:ser>
          <c:idx val="1"/>
          <c:order val="1"/>
          <c:tx>
            <c:strRef>
              <c:f>'[3]SEC-9'!$G$480</c:f>
              <c:strCache>
                <c:ptCount val="1"/>
                <c:pt idx="0">
                  <c:v>Offer 2023 XS2716887844</c:v>
                </c:pt>
              </c:strCache>
            </c:strRef>
          </c:tx>
          <c:spPr>
            <a:ln w="28575" cap="rnd">
              <a:solidFill>
                <a:schemeClr val="accent2"/>
              </a:solidFill>
              <a:prstDash val="sysDash"/>
              <a:round/>
            </a:ln>
            <a:effectLst/>
          </c:spPr>
          <c:marker>
            <c:symbol val="none"/>
          </c:marker>
          <c:cat>
            <c:numRef>
              <c:f>'[3]SEC-9'!$C$481:$C$546</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'[3]SEC-9'!$G$481:$G$546</c:f>
              <c:numCache>
                <c:formatCode>General</c:formatCode>
                <c:ptCount val="66"/>
                <c:pt idx="0">
                  <c:v>108.464</c:v>
                </c:pt>
                <c:pt idx="1">
                  <c:v>108.273</c:v>
                </c:pt>
                <c:pt idx="2">
                  <c:v>108.063</c:v>
                </c:pt>
                <c:pt idx="3">
                  <c:v>108.006</c:v>
                </c:pt>
                <c:pt idx="4">
                  <c:v>107.625</c:v>
                </c:pt>
                <c:pt idx="5">
                  <c:v>107.07899999999999</c:v>
                </c:pt>
                <c:pt idx="6">
                  <c:v>107.196</c:v>
                </c:pt>
                <c:pt idx="7">
                  <c:v>107.30500000000001</c:v>
                </c:pt>
                <c:pt idx="8">
                  <c:v>107.10299999999999</c:v>
                </c:pt>
                <c:pt idx="9">
                  <c:v>107.005</c:v>
                </c:pt>
                <c:pt idx="10">
                  <c:v>106.925</c:v>
                </c:pt>
                <c:pt idx="11">
                  <c:v>106.929</c:v>
                </c:pt>
                <c:pt idx="12">
                  <c:v>106.807</c:v>
                </c:pt>
                <c:pt idx="13">
                  <c:v>106.78400000000001</c:v>
                </c:pt>
                <c:pt idx="14">
                  <c:v>106.77</c:v>
                </c:pt>
                <c:pt idx="15">
                  <c:v>106.687</c:v>
                </c:pt>
                <c:pt idx="16">
                  <c:v>106.373</c:v>
                </c:pt>
                <c:pt idx="17">
                  <c:v>106.595</c:v>
                </c:pt>
                <c:pt idx="18">
                  <c:v>107.015</c:v>
                </c:pt>
                <c:pt idx="19">
                  <c:v>107.104</c:v>
                </c:pt>
                <c:pt idx="20">
                  <c:v>106.92400000000001</c:v>
                </c:pt>
                <c:pt idx="21">
                  <c:v>106.708</c:v>
                </c:pt>
                <c:pt idx="22">
                  <c:v>106.57599999999999</c:v>
                </c:pt>
                <c:pt idx="23">
                  <c:v>106.833</c:v>
                </c:pt>
                <c:pt idx="24">
                  <c:v>107.184</c:v>
                </c:pt>
                <c:pt idx="25">
                  <c:v>107.345</c:v>
                </c:pt>
                <c:pt idx="26">
                  <c:v>107.295</c:v>
                </c:pt>
                <c:pt idx="27">
                  <c:v>107.31</c:v>
                </c:pt>
                <c:pt idx="28">
                  <c:v>107.247</c:v>
                </c:pt>
                <c:pt idx="29">
                  <c:v>107.03</c:v>
                </c:pt>
                <c:pt idx="30">
                  <c:v>107.194</c:v>
                </c:pt>
                <c:pt idx="31">
                  <c:v>107.355</c:v>
                </c:pt>
                <c:pt idx="32">
                  <c:v>107.039</c:v>
                </c:pt>
                <c:pt idx="33">
                  <c:v>106.85</c:v>
                </c:pt>
                <c:pt idx="34">
                  <c:v>106.498</c:v>
                </c:pt>
                <c:pt idx="35">
                  <c:v>106.58799999999999</c:v>
                </c:pt>
                <c:pt idx="36">
                  <c:v>106.363</c:v>
                </c:pt>
                <c:pt idx="37">
                  <c:v>106.31</c:v>
                </c:pt>
                <c:pt idx="38">
                  <c:v>106.33</c:v>
                </c:pt>
                <c:pt idx="39">
                  <c:v>106.68899999999999</c:v>
                </c:pt>
                <c:pt idx="40">
                  <c:v>106.774</c:v>
                </c:pt>
                <c:pt idx="41">
                  <c:v>106.667</c:v>
                </c:pt>
                <c:pt idx="42">
                  <c:v>106.58199999999999</c:v>
                </c:pt>
                <c:pt idx="43">
                  <c:v>106.312</c:v>
                </c:pt>
                <c:pt idx="44">
                  <c:v>105.873</c:v>
                </c:pt>
                <c:pt idx="45">
                  <c:v>105.381</c:v>
                </c:pt>
                <c:pt idx="46">
                  <c:v>105.658</c:v>
                </c:pt>
                <c:pt idx="47">
                  <c:v>105.73399999999999</c:v>
                </c:pt>
                <c:pt idx="48">
                  <c:v>105.72199999999999</c:v>
                </c:pt>
                <c:pt idx="49">
                  <c:v>105.629</c:v>
                </c:pt>
                <c:pt idx="50">
                  <c:v>105.039</c:v>
                </c:pt>
                <c:pt idx="51">
                  <c:v>104.503</c:v>
                </c:pt>
                <c:pt idx="52">
                  <c:v>104.465</c:v>
                </c:pt>
                <c:pt idx="53">
                  <c:v>104.122</c:v>
                </c:pt>
                <c:pt idx="54">
                  <c:v>103.879</c:v>
                </c:pt>
                <c:pt idx="55">
                  <c:v>104.19</c:v>
                </c:pt>
                <c:pt idx="56">
                  <c:v>104.261</c:v>
                </c:pt>
                <c:pt idx="57">
                  <c:v>104.069</c:v>
                </c:pt>
                <c:pt idx="58">
                  <c:v>104.32899999999999</c:v>
                </c:pt>
                <c:pt idx="59">
                  <c:v>104.428</c:v>
                </c:pt>
                <c:pt idx="60">
                  <c:v>103.94799999999999</c:v>
                </c:pt>
                <c:pt idx="61">
                  <c:v>103.196</c:v>
                </c:pt>
                <c:pt idx="62">
                  <c:v>102.79300000000001</c:v>
                </c:pt>
                <c:pt idx="63">
                  <c:v>102.116</c:v>
                </c:pt>
                <c:pt idx="64">
                  <c:v>101.63200000000001</c:v>
                </c:pt>
                <c:pt idx="65">
                  <c:v>101.712</c:v>
                </c:pt>
              </c:numCache>
            </c:numRef>
          </c:val>
          <c:smooth val="0"/>
          <c:extLst>
            <c:ext xmlns:c16="http://schemas.microsoft.com/office/drawing/2014/chart" uri="{C3380CC4-5D6E-409C-BE32-E72D297353CC}">
              <c16:uniqueId val="{00000001-D770-4596-83E5-057312BB2F74}"/>
            </c:ext>
          </c:extLst>
        </c:ser>
        <c:dLbls>
          <c:showLegendKey val="0"/>
          <c:showVal val="0"/>
          <c:showCatName val="0"/>
          <c:showSerName val="0"/>
          <c:showPercent val="0"/>
          <c:showBubbleSize val="0"/>
        </c:dLbls>
        <c:smooth val="0"/>
        <c:axId val="510532400"/>
        <c:axId val="510529656"/>
      </c:lineChart>
      <c:catAx>
        <c:axId val="51053240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crossAx val="510529656"/>
        <c:crosses val="autoZero"/>
        <c:auto val="1"/>
        <c:lblAlgn val="ctr"/>
        <c:lblOffset val="100"/>
        <c:tickLblSkip val="7"/>
        <c:noMultiLvlLbl val="1"/>
      </c:catAx>
      <c:valAx>
        <c:axId val="510529656"/>
        <c:scaling>
          <c:orientation val="minMax"/>
          <c:max val="109"/>
          <c:min val="1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r>
                  <a:rPr lang="en-US" sz="800">
                    <a:solidFill>
                      <a:srgbClr val="004A37"/>
                    </a:solidFill>
                    <a:latin typeface="Arial" panose="020B0604020202020204" pitchFamily="34" charset="0"/>
                    <a:cs typeface="Arial" panose="020B0604020202020204" pitchFamily="34" charset="0"/>
                  </a:rPr>
                  <a:t>EUR</a:t>
                </a:r>
              </a:p>
            </c:rich>
          </c:tx>
          <c:layout>
            <c:manualLayout>
              <c:xMode val="edge"/>
              <c:yMode val="edge"/>
              <c:x val="4.2127624671916004E-2"/>
              <c:y val="0.394489463940569"/>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title>
        <c:numFmt formatCode="0.00" sourceLinked="0"/>
        <c:majorTickMark val="none"/>
        <c:minorTickMark val="none"/>
        <c:tickLblPos val="nextTo"/>
        <c:spPr>
          <a:noFill/>
          <a:ln>
            <a:solidFill>
              <a:schemeClr val="bg1"/>
            </a:solidFill>
          </a:ln>
          <a:effectLst/>
        </c:spPr>
        <c:txPr>
          <a:bodyPr rot="-600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crossAx val="510532400"/>
        <c:crosses val="autoZero"/>
        <c:crossBetween val="between"/>
        <c:majorUnit val="1"/>
        <c:minorUnit val="0.2"/>
      </c:valAx>
      <c:spPr>
        <a:noFill/>
        <a:ln>
          <a:solidFill>
            <a:schemeClr val="bg1"/>
          </a:solidFill>
        </a:ln>
        <a:effectLst/>
      </c:spPr>
    </c:plotArea>
    <c:legend>
      <c:legendPos val="b"/>
      <c:layout>
        <c:manualLayout>
          <c:xMode val="edge"/>
          <c:yMode val="edge"/>
          <c:x val="5.323652923500794E-3"/>
          <c:y val="3.5104579413738929E-2"/>
          <c:w val="0.96344513878264659"/>
          <c:h val="8.3627702550382557E-2"/>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legend>
    <c:plotVisOnly val="1"/>
    <c:dispBlanksAs val="gap"/>
    <c:showDLblsOverMax val="0"/>
  </c:chart>
  <c:spPr>
    <a:solidFill>
      <a:schemeClr val="bg1"/>
    </a:solidFill>
    <a:ln w="12700" cap="flat" cmpd="sng" algn="ctr">
      <a:solidFill>
        <a:schemeClr val="bg1"/>
      </a:solidFill>
      <a:round/>
    </a:ln>
    <a:effectLst/>
  </c:spPr>
  <c:txPr>
    <a:bodyPr/>
    <a:lstStyle/>
    <a:p>
      <a:pPr>
        <a:defRPr>
          <a:latin typeface="Times New Roman" panose="02020603050405020304" pitchFamily="18" charset="0"/>
          <a:cs typeface="Times New Roman" panose="02020603050405020304" pitchFamily="18" charset="0"/>
        </a:defRPr>
      </a:pPr>
      <a:endParaRPr lang="bg-BG"/>
    </a:p>
  </c:tx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9185706624888"/>
          <c:y val="0.10285955157955977"/>
          <c:w val="0.82885838985947413"/>
          <c:h val="0.641680579401259"/>
        </c:manualLayout>
      </c:layout>
      <c:lineChart>
        <c:grouping val="standard"/>
        <c:varyColors val="0"/>
        <c:ser>
          <c:idx val="0"/>
          <c:order val="0"/>
          <c:tx>
            <c:strRef>
              <c:f>'[3]SEC-9'!$D$554</c:f>
              <c:strCache>
                <c:ptCount val="1"/>
                <c:pt idx="0">
                  <c:v>Bid 2024 XS2890420834</c:v>
                </c:pt>
              </c:strCache>
            </c:strRef>
          </c:tx>
          <c:spPr>
            <a:ln w="28575" cap="rnd">
              <a:solidFill>
                <a:schemeClr val="accent1"/>
              </a:solidFill>
              <a:round/>
            </a:ln>
            <a:effectLst/>
          </c:spPr>
          <c:marker>
            <c:symbol val="none"/>
          </c:marker>
          <c:cat>
            <c:numRef>
              <c:f>'[3]SEC-9'!$C$555:$C$620</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'[3]SEC-9'!$D$555:$D$620</c:f>
              <c:numCache>
                <c:formatCode>General</c:formatCode>
                <c:ptCount val="66"/>
                <c:pt idx="0">
                  <c:v>101.633</c:v>
                </c:pt>
                <c:pt idx="1">
                  <c:v>101.40600000000001</c:v>
                </c:pt>
                <c:pt idx="2">
                  <c:v>101.375</c:v>
                </c:pt>
                <c:pt idx="3">
                  <c:v>101.334</c:v>
                </c:pt>
                <c:pt idx="4">
                  <c:v>101.035</c:v>
                </c:pt>
                <c:pt idx="5">
                  <c:v>100.67400000000001</c:v>
                </c:pt>
                <c:pt idx="6">
                  <c:v>100.886</c:v>
                </c:pt>
                <c:pt idx="7">
                  <c:v>100.90300000000001</c:v>
                </c:pt>
                <c:pt idx="8">
                  <c:v>100.801</c:v>
                </c:pt>
                <c:pt idx="9">
                  <c:v>100.697</c:v>
                </c:pt>
                <c:pt idx="10">
                  <c:v>100.72499999999999</c:v>
                </c:pt>
                <c:pt idx="11">
                  <c:v>100.53700000000001</c:v>
                </c:pt>
                <c:pt idx="12">
                  <c:v>100.551</c:v>
                </c:pt>
                <c:pt idx="13">
                  <c:v>100.562</c:v>
                </c:pt>
                <c:pt idx="14">
                  <c:v>100.517</c:v>
                </c:pt>
                <c:pt idx="15">
                  <c:v>100.411</c:v>
                </c:pt>
                <c:pt idx="16">
                  <c:v>100.113</c:v>
                </c:pt>
                <c:pt idx="17">
                  <c:v>100.248</c:v>
                </c:pt>
                <c:pt idx="18">
                  <c:v>100.483</c:v>
                </c:pt>
                <c:pt idx="19">
                  <c:v>100.587</c:v>
                </c:pt>
                <c:pt idx="20">
                  <c:v>100.375</c:v>
                </c:pt>
                <c:pt idx="21">
                  <c:v>100.27800000000001</c:v>
                </c:pt>
                <c:pt idx="22">
                  <c:v>100.209</c:v>
                </c:pt>
                <c:pt idx="23">
                  <c:v>100.375</c:v>
                </c:pt>
                <c:pt idx="24">
                  <c:v>100.51600000000001</c:v>
                </c:pt>
                <c:pt idx="25">
                  <c:v>100.55500000000001</c:v>
                </c:pt>
                <c:pt idx="26">
                  <c:v>100.547</c:v>
                </c:pt>
                <c:pt idx="27">
                  <c:v>100.586</c:v>
                </c:pt>
                <c:pt idx="28">
                  <c:v>100.42700000000001</c:v>
                </c:pt>
                <c:pt idx="29">
                  <c:v>100.26300000000001</c:v>
                </c:pt>
                <c:pt idx="30">
                  <c:v>100.32</c:v>
                </c:pt>
                <c:pt idx="31">
                  <c:v>100.401</c:v>
                </c:pt>
                <c:pt idx="32">
                  <c:v>100.154</c:v>
                </c:pt>
                <c:pt idx="33">
                  <c:v>99.995000000000005</c:v>
                </c:pt>
                <c:pt idx="34">
                  <c:v>99.798000000000002</c:v>
                </c:pt>
                <c:pt idx="35">
                  <c:v>99.790999999999997</c:v>
                </c:pt>
                <c:pt idx="36">
                  <c:v>99.736999999999995</c:v>
                </c:pt>
                <c:pt idx="37">
                  <c:v>99.787000000000006</c:v>
                </c:pt>
                <c:pt idx="38">
                  <c:v>99.75</c:v>
                </c:pt>
                <c:pt idx="39">
                  <c:v>99.923000000000002</c:v>
                </c:pt>
                <c:pt idx="40">
                  <c:v>99.917000000000002</c:v>
                </c:pt>
                <c:pt idx="41">
                  <c:v>99.831999999999994</c:v>
                </c:pt>
                <c:pt idx="42">
                  <c:v>99.634</c:v>
                </c:pt>
                <c:pt idx="43">
                  <c:v>99.402000000000001</c:v>
                </c:pt>
                <c:pt idx="44">
                  <c:v>99.215999999999994</c:v>
                </c:pt>
                <c:pt idx="45">
                  <c:v>98.95</c:v>
                </c:pt>
                <c:pt idx="46">
                  <c:v>99.102000000000004</c:v>
                </c:pt>
                <c:pt idx="47">
                  <c:v>99.144000000000005</c:v>
                </c:pt>
                <c:pt idx="48">
                  <c:v>99.113</c:v>
                </c:pt>
                <c:pt idx="49">
                  <c:v>99.117000000000004</c:v>
                </c:pt>
                <c:pt idx="50">
                  <c:v>98.69</c:v>
                </c:pt>
                <c:pt idx="51">
                  <c:v>98.215000000000003</c:v>
                </c:pt>
                <c:pt idx="52">
                  <c:v>98.15</c:v>
                </c:pt>
                <c:pt idx="53">
                  <c:v>97.903000000000006</c:v>
                </c:pt>
                <c:pt idx="54">
                  <c:v>97.778000000000006</c:v>
                </c:pt>
                <c:pt idx="55">
                  <c:v>97.933999999999997</c:v>
                </c:pt>
                <c:pt idx="56">
                  <c:v>97.893000000000001</c:v>
                </c:pt>
                <c:pt idx="57">
                  <c:v>97.591999999999999</c:v>
                </c:pt>
                <c:pt idx="58">
                  <c:v>97.879000000000005</c:v>
                </c:pt>
                <c:pt idx="59">
                  <c:v>97.885000000000005</c:v>
                </c:pt>
                <c:pt idx="60">
                  <c:v>97.414000000000001</c:v>
                </c:pt>
                <c:pt idx="61">
                  <c:v>96.989000000000004</c:v>
                </c:pt>
                <c:pt idx="62">
                  <c:v>96.872</c:v>
                </c:pt>
                <c:pt idx="63">
                  <c:v>96.424999999999997</c:v>
                </c:pt>
                <c:pt idx="64">
                  <c:v>96.221000000000004</c:v>
                </c:pt>
                <c:pt idx="65">
                  <c:v>96.3</c:v>
                </c:pt>
              </c:numCache>
            </c:numRef>
          </c:val>
          <c:smooth val="0"/>
          <c:extLst>
            <c:ext xmlns:c16="http://schemas.microsoft.com/office/drawing/2014/chart" uri="{C3380CC4-5D6E-409C-BE32-E72D297353CC}">
              <c16:uniqueId val="{00000000-ADE0-4560-BFBD-90334F5FE2DD}"/>
            </c:ext>
          </c:extLst>
        </c:ser>
        <c:ser>
          <c:idx val="1"/>
          <c:order val="1"/>
          <c:tx>
            <c:strRef>
              <c:f>'[3]SEC-9'!$G$554</c:f>
              <c:strCache>
                <c:ptCount val="1"/>
                <c:pt idx="0">
                  <c:v>Offer 2024 XS2890420834 </c:v>
                </c:pt>
              </c:strCache>
            </c:strRef>
          </c:tx>
          <c:spPr>
            <a:ln w="28575" cap="rnd">
              <a:solidFill>
                <a:schemeClr val="accent2"/>
              </a:solidFill>
              <a:prstDash val="sysDash"/>
              <a:round/>
            </a:ln>
            <a:effectLst/>
          </c:spPr>
          <c:marker>
            <c:symbol val="none"/>
          </c:marker>
          <c:cat>
            <c:numRef>
              <c:f>'[3]SEC-9'!$C$555:$C$620</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'[3]SEC-9'!$G$555:$G$620</c:f>
              <c:numCache>
                <c:formatCode>General</c:formatCode>
                <c:ptCount val="66"/>
                <c:pt idx="0">
                  <c:v>101.79300000000001</c:v>
                </c:pt>
                <c:pt idx="1">
                  <c:v>101.61499999999999</c:v>
                </c:pt>
                <c:pt idx="2">
                  <c:v>101.60899999999999</c:v>
                </c:pt>
                <c:pt idx="3">
                  <c:v>101.538</c:v>
                </c:pt>
                <c:pt idx="4">
                  <c:v>101.23</c:v>
                </c:pt>
                <c:pt idx="5">
                  <c:v>100.87</c:v>
                </c:pt>
                <c:pt idx="6">
                  <c:v>100.98399999999999</c:v>
                </c:pt>
                <c:pt idx="7">
                  <c:v>101.101</c:v>
                </c:pt>
                <c:pt idx="8">
                  <c:v>100.994</c:v>
                </c:pt>
                <c:pt idx="9">
                  <c:v>100.884</c:v>
                </c:pt>
                <c:pt idx="10">
                  <c:v>100.84699999999999</c:v>
                </c:pt>
                <c:pt idx="11">
                  <c:v>100.72</c:v>
                </c:pt>
                <c:pt idx="12">
                  <c:v>100.67700000000001</c:v>
                </c:pt>
                <c:pt idx="13">
                  <c:v>100.703</c:v>
                </c:pt>
                <c:pt idx="14">
                  <c:v>100.633</c:v>
                </c:pt>
                <c:pt idx="15">
                  <c:v>100.553</c:v>
                </c:pt>
                <c:pt idx="16">
                  <c:v>100.268</c:v>
                </c:pt>
                <c:pt idx="17">
                  <c:v>100.393</c:v>
                </c:pt>
                <c:pt idx="18">
                  <c:v>100.624</c:v>
                </c:pt>
                <c:pt idx="19">
                  <c:v>100.68600000000001</c:v>
                </c:pt>
                <c:pt idx="20">
                  <c:v>100.566</c:v>
                </c:pt>
                <c:pt idx="21">
                  <c:v>100.465</c:v>
                </c:pt>
                <c:pt idx="22">
                  <c:v>100.417</c:v>
                </c:pt>
                <c:pt idx="23">
                  <c:v>100.52200000000001</c:v>
                </c:pt>
                <c:pt idx="24">
                  <c:v>100.629</c:v>
                </c:pt>
                <c:pt idx="25">
                  <c:v>100.729</c:v>
                </c:pt>
                <c:pt idx="26">
                  <c:v>100.684</c:v>
                </c:pt>
                <c:pt idx="27">
                  <c:v>100.741</c:v>
                </c:pt>
                <c:pt idx="28">
                  <c:v>100.619</c:v>
                </c:pt>
                <c:pt idx="29">
                  <c:v>100.43899999999999</c:v>
                </c:pt>
                <c:pt idx="30">
                  <c:v>100.482</c:v>
                </c:pt>
                <c:pt idx="31">
                  <c:v>100.604</c:v>
                </c:pt>
                <c:pt idx="32">
                  <c:v>100.337</c:v>
                </c:pt>
                <c:pt idx="33">
                  <c:v>100.19</c:v>
                </c:pt>
                <c:pt idx="34">
                  <c:v>99.962999999999994</c:v>
                </c:pt>
                <c:pt idx="35">
                  <c:v>99.968999999999994</c:v>
                </c:pt>
                <c:pt idx="36">
                  <c:v>99.909000000000006</c:v>
                </c:pt>
                <c:pt idx="37">
                  <c:v>99.936000000000007</c:v>
                </c:pt>
                <c:pt idx="38">
                  <c:v>99.822999999999993</c:v>
                </c:pt>
                <c:pt idx="39">
                  <c:v>100.07899999999999</c:v>
                </c:pt>
                <c:pt idx="40">
                  <c:v>100.033</c:v>
                </c:pt>
                <c:pt idx="41">
                  <c:v>99.995000000000005</c:v>
                </c:pt>
                <c:pt idx="42">
                  <c:v>99.747</c:v>
                </c:pt>
                <c:pt idx="43">
                  <c:v>99.536000000000001</c:v>
                </c:pt>
                <c:pt idx="44">
                  <c:v>99.400999999999996</c:v>
                </c:pt>
                <c:pt idx="45">
                  <c:v>99.045000000000002</c:v>
                </c:pt>
                <c:pt idx="46">
                  <c:v>99.248999999999995</c:v>
                </c:pt>
                <c:pt idx="47">
                  <c:v>99.278000000000006</c:v>
                </c:pt>
                <c:pt idx="48">
                  <c:v>99.271000000000001</c:v>
                </c:pt>
                <c:pt idx="49">
                  <c:v>99.222999999999999</c:v>
                </c:pt>
                <c:pt idx="50">
                  <c:v>98.866</c:v>
                </c:pt>
                <c:pt idx="51">
                  <c:v>98.338999999999999</c:v>
                </c:pt>
                <c:pt idx="52">
                  <c:v>98.325999999999993</c:v>
                </c:pt>
                <c:pt idx="53">
                  <c:v>98.048000000000002</c:v>
                </c:pt>
                <c:pt idx="54">
                  <c:v>97.855999999999995</c:v>
                </c:pt>
                <c:pt idx="55">
                  <c:v>98.027000000000001</c:v>
                </c:pt>
                <c:pt idx="56">
                  <c:v>98.013000000000005</c:v>
                </c:pt>
                <c:pt idx="57">
                  <c:v>97.763000000000005</c:v>
                </c:pt>
                <c:pt idx="58">
                  <c:v>98.027000000000001</c:v>
                </c:pt>
                <c:pt idx="59">
                  <c:v>98.001000000000005</c:v>
                </c:pt>
                <c:pt idx="60">
                  <c:v>97.584000000000003</c:v>
                </c:pt>
                <c:pt idx="61">
                  <c:v>97.144999999999996</c:v>
                </c:pt>
                <c:pt idx="62">
                  <c:v>97.033000000000001</c:v>
                </c:pt>
                <c:pt idx="63">
                  <c:v>96.555999999999997</c:v>
                </c:pt>
                <c:pt idx="64">
                  <c:v>96.319000000000003</c:v>
                </c:pt>
                <c:pt idx="65">
                  <c:v>96.414000000000001</c:v>
                </c:pt>
              </c:numCache>
            </c:numRef>
          </c:val>
          <c:smooth val="0"/>
          <c:extLst>
            <c:ext xmlns:c16="http://schemas.microsoft.com/office/drawing/2014/chart" uri="{C3380CC4-5D6E-409C-BE32-E72D297353CC}">
              <c16:uniqueId val="{00000001-ADE0-4560-BFBD-90334F5FE2DD}"/>
            </c:ext>
          </c:extLst>
        </c:ser>
        <c:dLbls>
          <c:showLegendKey val="0"/>
          <c:showVal val="0"/>
          <c:showCatName val="0"/>
          <c:showSerName val="0"/>
          <c:showPercent val="0"/>
          <c:showBubbleSize val="0"/>
        </c:dLbls>
        <c:smooth val="0"/>
        <c:axId val="510530440"/>
        <c:axId val="510534752"/>
      </c:lineChart>
      <c:dateAx>
        <c:axId val="51053044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crossAx val="510534752"/>
        <c:crosses val="autoZero"/>
        <c:auto val="0"/>
        <c:lblOffset val="100"/>
        <c:baseTimeUnit val="days"/>
        <c:majorUnit val="7"/>
        <c:majorTimeUnit val="days"/>
      </c:dateAx>
      <c:valAx>
        <c:axId val="510534752"/>
        <c:scaling>
          <c:orientation val="minMax"/>
          <c:max val="102.5"/>
          <c:min val="95.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r>
                  <a:rPr lang="en-US" sz="800">
                    <a:solidFill>
                      <a:srgbClr val="004A37"/>
                    </a:solidFill>
                    <a:latin typeface="Arial" panose="020B0604020202020204" pitchFamily="34" charset="0"/>
                    <a:cs typeface="Arial" panose="020B0604020202020204" pitchFamily="34" charset="0"/>
                  </a:rPr>
                  <a:t>EUR</a:t>
                </a:r>
              </a:p>
            </c:rich>
          </c:tx>
          <c:layout>
            <c:manualLayout>
              <c:xMode val="edge"/>
              <c:yMode val="edge"/>
              <c:x val="2.2524076125465309E-2"/>
              <c:y val="0.37414981119925067"/>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title>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crossAx val="510530440"/>
        <c:crosses val="autoZero"/>
        <c:crossBetween val="between"/>
        <c:majorUnit val="1"/>
      </c:valAx>
      <c:spPr>
        <a:noFill/>
        <a:ln>
          <a:noFill/>
        </a:ln>
        <a:effectLst/>
      </c:spPr>
    </c:plotArea>
    <c:legend>
      <c:legendPos val="b"/>
      <c:layout>
        <c:manualLayout>
          <c:xMode val="edge"/>
          <c:yMode val="edge"/>
          <c:x val="2.3080134058919774E-3"/>
          <c:y val="1.5489217693942103E-2"/>
          <c:w val="0.95009120958703153"/>
          <c:h val="5.8261178891100149E-2"/>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legend>
    <c:plotVisOnly val="1"/>
    <c:dispBlanksAs val="gap"/>
    <c:showDLblsOverMax val="0"/>
  </c:chart>
  <c:spPr>
    <a:solidFill>
      <a:schemeClr val="bg1"/>
    </a:solidFill>
    <a:ln w="12700" cap="flat" cmpd="sng" algn="ctr">
      <a:solidFill>
        <a:schemeClr val="bg1"/>
      </a:solidFill>
      <a:round/>
    </a:ln>
    <a:effectLst/>
  </c:spPr>
  <c:txPr>
    <a:bodyPr/>
    <a:lstStyle/>
    <a:p>
      <a:pPr>
        <a:defRPr>
          <a:latin typeface="Times New Roman" panose="02020603050405020304" pitchFamily="18" charset="0"/>
          <a:cs typeface="Times New Roman" panose="02020603050405020304" pitchFamily="18" charset="0"/>
        </a:defRPr>
      </a:pPr>
      <a:endParaRPr lang="bg-BG"/>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106142386250429"/>
          <c:y val="0.13568620259046102"/>
          <c:w val="0.77133941412189344"/>
          <c:h val="0.57629866597027268"/>
        </c:manualLayout>
      </c:layout>
      <c:lineChart>
        <c:grouping val="standard"/>
        <c:varyColors val="0"/>
        <c:ser>
          <c:idx val="0"/>
          <c:order val="0"/>
          <c:tx>
            <c:strRef>
              <c:f>'[3]SEC-9'!$D$169</c:f>
              <c:strCache>
                <c:ptCount val="1"/>
                <c:pt idx="0">
                  <c:v>Bid 2022 XS2536817211</c:v>
                </c:pt>
              </c:strCache>
            </c:strRef>
          </c:tx>
          <c:spPr>
            <a:ln w="28575" cap="rnd">
              <a:solidFill>
                <a:schemeClr val="accent1"/>
              </a:solidFill>
              <a:round/>
            </a:ln>
            <a:effectLst/>
          </c:spPr>
          <c:marker>
            <c:symbol val="none"/>
          </c:marker>
          <c:cat>
            <c:numRef>
              <c:f>'[3]SEC-9'!$C$170:$C$235</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'[3]SEC-9'!$D$170:$D$235</c:f>
              <c:numCache>
                <c:formatCode>General</c:formatCode>
                <c:ptCount val="66"/>
                <c:pt idx="0">
                  <c:v>103.581</c:v>
                </c:pt>
                <c:pt idx="1">
                  <c:v>103.565</c:v>
                </c:pt>
                <c:pt idx="2">
                  <c:v>103.527</c:v>
                </c:pt>
                <c:pt idx="3">
                  <c:v>103.51600000000001</c:v>
                </c:pt>
                <c:pt idx="4">
                  <c:v>103.35</c:v>
                </c:pt>
                <c:pt idx="5">
                  <c:v>103.017</c:v>
                </c:pt>
                <c:pt idx="6">
                  <c:v>103.29900000000001</c:v>
                </c:pt>
                <c:pt idx="7">
                  <c:v>103.313</c:v>
                </c:pt>
                <c:pt idx="8">
                  <c:v>103.181</c:v>
                </c:pt>
                <c:pt idx="9">
                  <c:v>103.081</c:v>
                </c:pt>
                <c:pt idx="10">
                  <c:v>103.06100000000001</c:v>
                </c:pt>
                <c:pt idx="11">
                  <c:v>103.057</c:v>
                </c:pt>
                <c:pt idx="12">
                  <c:v>103.018</c:v>
                </c:pt>
                <c:pt idx="13">
                  <c:v>103.045</c:v>
                </c:pt>
                <c:pt idx="14">
                  <c:v>103.023</c:v>
                </c:pt>
                <c:pt idx="15">
                  <c:v>103.03</c:v>
                </c:pt>
                <c:pt idx="16">
                  <c:v>102.81399999999999</c:v>
                </c:pt>
                <c:pt idx="17">
                  <c:v>102.821</c:v>
                </c:pt>
                <c:pt idx="18">
                  <c:v>103.014</c:v>
                </c:pt>
                <c:pt idx="19">
                  <c:v>103.038</c:v>
                </c:pt>
                <c:pt idx="20">
                  <c:v>102.929</c:v>
                </c:pt>
                <c:pt idx="21">
                  <c:v>102.937</c:v>
                </c:pt>
                <c:pt idx="22">
                  <c:v>102.902</c:v>
                </c:pt>
                <c:pt idx="23">
                  <c:v>103.078</c:v>
                </c:pt>
                <c:pt idx="24">
                  <c:v>103.095</c:v>
                </c:pt>
                <c:pt idx="25">
                  <c:v>103.122</c:v>
                </c:pt>
                <c:pt idx="26">
                  <c:v>103.084</c:v>
                </c:pt>
                <c:pt idx="27">
                  <c:v>103.07899999999999</c:v>
                </c:pt>
                <c:pt idx="28">
                  <c:v>103.06699999999999</c:v>
                </c:pt>
                <c:pt idx="29">
                  <c:v>103.056</c:v>
                </c:pt>
                <c:pt idx="30">
                  <c:v>103.039</c:v>
                </c:pt>
                <c:pt idx="31">
                  <c:v>103.09399999999999</c:v>
                </c:pt>
                <c:pt idx="32">
                  <c:v>103.021</c:v>
                </c:pt>
                <c:pt idx="33">
                  <c:v>102.89</c:v>
                </c:pt>
                <c:pt idx="34">
                  <c:v>102.77</c:v>
                </c:pt>
                <c:pt idx="35">
                  <c:v>102.813</c:v>
                </c:pt>
                <c:pt idx="36">
                  <c:v>102.76</c:v>
                </c:pt>
                <c:pt idx="37">
                  <c:v>102.74299999999999</c:v>
                </c:pt>
                <c:pt idx="38">
                  <c:v>102.72799999999999</c:v>
                </c:pt>
                <c:pt idx="39">
                  <c:v>102.833</c:v>
                </c:pt>
                <c:pt idx="40">
                  <c:v>102.804</c:v>
                </c:pt>
                <c:pt idx="41">
                  <c:v>102.74299999999999</c:v>
                </c:pt>
                <c:pt idx="42">
                  <c:v>102.73399999999999</c:v>
                </c:pt>
                <c:pt idx="43">
                  <c:v>102.73399999999999</c:v>
                </c:pt>
                <c:pt idx="44">
                  <c:v>102.605</c:v>
                </c:pt>
                <c:pt idx="45">
                  <c:v>102.35599999999999</c:v>
                </c:pt>
                <c:pt idx="46">
                  <c:v>102.551</c:v>
                </c:pt>
                <c:pt idx="47">
                  <c:v>102.52200000000001</c:v>
                </c:pt>
                <c:pt idx="48">
                  <c:v>102.456</c:v>
                </c:pt>
                <c:pt idx="49">
                  <c:v>102.41800000000001</c:v>
                </c:pt>
                <c:pt idx="50">
                  <c:v>102.127</c:v>
                </c:pt>
                <c:pt idx="51">
                  <c:v>101.828</c:v>
                </c:pt>
                <c:pt idx="52">
                  <c:v>101.723</c:v>
                </c:pt>
                <c:pt idx="53">
                  <c:v>101.568</c:v>
                </c:pt>
                <c:pt idx="54">
                  <c:v>101.48399999999999</c:v>
                </c:pt>
                <c:pt idx="55">
                  <c:v>101.52800000000001</c:v>
                </c:pt>
                <c:pt idx="56">
                  <c:v>101.55</c:v>
                </c:pt>
                <c:pt idx="57">
                  <c:v>101.408</c:v>
                </c:pt>
                <c:pt idx="58">
                  <c:v>101.46</c:v>
                </c:pt>
                <c:pt idx="59">
                  <c:v>101.429</c:v>
                </c:pt>
                <c:pt idx="60">
                  <c:v>101.203</c:v>
                </c:pt>
                <c:pt idx="61">
                  <c:v>100.932</c:v>
                </c:pt>
                <c:pt idx="62">
                  <c:v>100.953</c:v>
                </c:pt>
                <c:pt idx="63">
                  <c:v>100.84699999999999</c:v>
                </c:pt>
                <c:pt idx="64">
                  <c:v>100.675</c:v>
                </c:pt>
                <c:pt idx="65">
                  <c:v>100.82899999999999</c:v>
                </c:pt>
              </c:numCache>
            </c:numRef>
          </c:val>
          <c:smooth val="0"/>
          <c:extLst>
            <c:ext xmlns:c16="http://schemas.microsoft.com/office/drawing/2014/chart" uri="{C3380CC4-5D6E-409C-BE32-E72D297353CC}">
              <c16:uniqueId val="{00000000-C066-4063-97E5-EC91BA7A675C}"/>
            </c:ext>
          </c:extLst>
        </c:ser>
        <c:ser>
          <c:idx val="1"/>
          <c:order val="1"/>
          <c:tx>
            <c:strRef>
              <c:f>'[3]SEC-9'!$G$169</c:f>
              <c:strCache>
                <c:ptCount val="1"/>
                <c:pt idx="0">
                  <c:v>Offer 2022 XS2536817211</c:v>
                </c:pt>
              </c:strCache>
            </c:strRef>
          </c:tx>
          <c:spPr>
            <a:ln w="28575" cap="rnd">
              <a:solidFill>
                <a:schemeClr val="accent2"/>
              </a:solidFill>
              <a:prstDash val="sysDash"/>
              <a:round/>
            </a:ln>
            <a:effectLst/>
          </c:spPr>
          <c:marker>
            <c:symbol val="none"/>
          </c:marker>
          <c:cat>
            <c:numRef>
              <c:f>'[3]SEC-9'!$C$170:$C$235</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'[3]SEC-9'!$G$170:$G$235</c:f>
              <c:numCache>
                <c:formatCode>General</c:formatCode>
                <c:ptCount val="66"/>
                <c:pt idx="0">
                  <c:v>103.681</c:v>
                </c:pt>
                <c:pt idx="1">
                  <c:v>103.73399999999999</c:v>
                </c:pt>
                <c:pt idx="2">
                  <c:v>103.65600000000001</c:v>
                </c:pt>
                <c:pt idx="3">
                  <c:v>103.655</c:v>
                </c:pt>
                <c:pt idx="4">
                  <c:v>103.532</c:v>
                </c:pt>
                <c:pt idx="5">
                  <c:v>103.158</c:v>
                </c:pt>
                <c:pt idx="6">
                  <c:v>103.39400000000001</c:v>
                </c:pt>
                <c:pt idx="7">
                  <c:v>103.511</c:v>
                </c:pt>
                <c:pt idx="8">
                  <c:v>103.377</c:v>
                </c:pt>
                <c:pt idx="9">
                  <c:v>103.316</c:v>
                </c:pt>
                <c:pt idx="10">
                  <c:v>103.279</c:v>
                </c:pt>
                <c:pt idx="11">
                  <c:v>103.187</c:v>
                </c:pt>
                <c:pt idx="12">
                  <c:v>103.145</c:v>
                </c:pt>
                <c:pt idx="13">
                  <c:v>103.173</c:v>
                </c:pt>
                <c:pt idx="14">
                  <c:v>103.129</c:v>
                </c:pt>
                <c:pt idx="15">
                  <c:v>103.121</c:v>
                </c:pt>
                <c:pt idx="16">
                  <c:v>102.959</c:v>
                </c:pt>
                <c:pt idx="17">
                  <c:v>103.03100000000001</c:v>
                </c:pt>
                <c:pt idx="18">
                  <c:v>103.158</c:v>
                </c:pt>
                <c:pt idx="19">
                  <c:v>103.181</c:v>
                </c:pt>
                <c:pt idx="20">
                  <c:v>103.102</c:v>
                </c:pt>
                <c:pt idx="21">
                  <c:v>103.113</c:v>
                </c:pt>
                <c:pt idx="22">
                  <c:v>103.06100000000001</c:v>
                </c:pt>
                <c:pt idx="23">
                  <c:v>103.21599999999999</c:v>
                </c:pt>
                <c:pt idx="24">
                  <c:v>103.259</c:v>
                </c:pt>
                <c:pt idx="25">
                  <c:v>103.303</c:v>
                </c:pt>
                <c:pt idx="26">
                  <c:v>103.239</c:v>
                </c:pt>
                <c:pt idx="27">
                  <c:v>103.24299999999999</c:v>
                </c:pt>
                <c:pt idx="28">
                  <c:v>103.23099999999999</c:v>
                </c:pt>
                <c:pt idx="29">
                  <c:v>103.214</c:v>
                </c:pt>
                <c:pt idx="30">
                  <c:v>103.19799999999999</c:v>
                </c:pt>
                <c:pt idx="31">
                  <c:v>103.26</c:v>
                </c:pt>
                <c:pt idx="32">
                  <c:v>103.167</c:v>
                </c:pt>
                <c:pt idx="33">
                  <c:v>103.056</c:v>
                </c:pt>
                <c:pt idx="34">
                  <c:v>102.934</c:v>
                </c:pt>
                <c:pt idx="35">
                  <c:v>102.95</c:v>
                </c:pt>
                <c:pt idx="36">
                  <c:v>102.884</c:v>
                </c:pt>
                <c:pt idx="37">
                  <c:v>102.89100000000001</c:v>
                </c:pt>
                <c:pt idx="38">
                  <c:v>102.88200000000001</c:v>
                </c:pt>
                <c:pt idx="39">
                  <c:v>102.922</c:v>
                </c:pt>
                <c:pt idx="40">
                  <c:v>102.961</c:v>
                </c:pt>
                <c:pt idx="41">
                  <c:v>102.917</c:v>
                </c:pt>
                <c:pt idx="42">
                  <c:v>102.908</c:v>
                </c:pt>
                <c:pt idx="43">
                  <c:v>102.889</c:v>
                </c:pt>
                <c:pt idx="44">
                  <c:v>102.758</c:v>
                </c:pt>
                <c:pt idx="45">
                  <c:v>102.578</c:v>
                </c:pt>
                <c:pt idx="46">
                  <c:v>102.721</c:v>
                </c:pt>
                <c:pt idx="47">
                  <c:v>102.651</c:v>
                </c:pt>
                <c:pt idx="48">
                  <c:v>102.58499999999999</c:v>
                </c:pt>
                <c:pt idx="49">
                  <c:v>102.538</c:v>
                </c:pt>
                <c:pt idx="50">
                  <c:v>102.282</c:v>
                </c:pt>
                <c:pt idx="51">
                  <c:v>102.001</c:v>
                </c:pt>
                <c:pt idx="52">
                  <c:v>101.943</c:v>
                </c:pt>
                <c:pt idx="53">
                  <c:v>101.726</c:v>
                </c:pt>
                <c:pt idx="54">
                  <c:v>101.67400000000001</c:v>
                </c:pt>
                <c:pt idx="55">
                  <c:v>101.69199999999999</c:v>
                </c:pt>
                <c:pt idx="56">
                  <c:v>101.709</c:v>
                </c:pt>
                <c:pt idx="57">
                  <c:v>101.51600000000001</c:v>
                </c:pt>
                <c:pt idx="58">
                  <c:v>101.598</c:v>
                </c:pt>
                <c:pt idx="59">
                  <c:v>101.557</c:v>
                </c:pt>
                <c:pt idx="60">
                  <c:v>101.316</c:v>
                </c:pt>
                <c:pt idx="61">
                  <c:v>101.113</c:v>
                </c:pt>
                <c:pt idx="62">
                  <c:v>101.08799999999999</c:v>
                </c:pt>
                <c:pt idx="63">
                  <c:v>101.005</c:v>
                </c:pt>
                <c:pt idx="64">
                  <c:v>100.86</c:v>
                </c:pt>
                <c:pt idx="65">
                  <c:v>100.99299999999999</c:v>
                </c:pt>
              </c:numCache>
            </c:numRef>
          </c:val>
          <c:smooth val="0"/>
          <c:extLst>
            <c:ext xmlns:c16="http://schemas.microsoft.com/office/drawing/2014/chart" uri="{C3380CC4-5D6E-409C-BE32-E72D297353CC}">
              <c16:uniqueId val="{00000001-C066-4063-97E5-EC91BA7A675C}"/>
            </c:ext>
          </c:extLst>
        </c:ser>
        <c:dLbls>
          <c:showLegendKey val="0"/>
          <c:showVal val="0"/>
          <c:showCatName val="0"/>
          <c:showSerName val="0"/>
          <c:showPercent val="0"/>
          <c:showBubbleSize val="0"/>
        </c:dLbls>
        <c:smooth val="0"/>
        <c:axId val="508940512"/>
        <c:axId val="508940904"/>
      </c:lineChart>
      <c:catAx>
        <c:axId val="508940512"/>
        <c:scaling>
          <c:orientation val="minMax"/>
          <c:max val="46295"/>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crossAx val="508940904"/>
        <c:crosses val="autoZero"/>
        <c:auto val="1"/>
        <c:lblAlgn val="ctr"/>
        <c:lblOffset val="100"/>
        <c:tickLblSkip val="7"/>
        <c:noMultiLvlLbl val="1"/>
      </c:catAx>
      <c:valAx>
        <c:axId val="508940904"/>
        <c:scaling>
          <c:orientation val="minMax"/>
          <c:max val="104"/>
          <c:min val="100.4"/>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800">
                    <a:latin typeface="Arial" panose="020B0604020202020204" pitchFamily="34" charset="0"/>
                    <a:cs typeface="Arial" panose="020B0604020202020204" pitchFamily="34" charset="0"/>
                  </a:rPr>
                  <a:t>EUR</a:t>
                </a:r>
              </a:p>
            </c:rich>
          </c:tx>
          <c:layout>
            <c:manualLayout>
              <c:xMode val="edge"/>
              <c:yMode val="edge"/>
              <c:x val="3.3540510054573855E-2"/>
              <c:y val="0.41489431105062485"/>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bg-BG"/>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crossAx val="508940512"/>
        <c:crosses val="autoZero"/>
        <c:crossBetween val="midCat"/>
        <c:majorUnit val="0.4"/>
        <c:minorUnit val="8.0000000000000016E-2"/>
      </c:valAx>
      <c:spPr>
        <a:noFill/>
        <a:ln>
          <a:noFill/>
        </a:ln>
        <a:effectLst/>
      </c:spPr>
    </c:plotArea>
    <c:legend>
      <c:legendPos val="b"/>
      <c:layout>
        <c:manualLayout>
          <c:xMode val="edge"/>
          <c:yMode val="edge"/>
          <c:x val="0"/>
          <c:y val="2.0886539828646192E-2"/>
          <c:w val="0.92697687620092051"/>
          <c:h val="8.0564250456347283E-2"/>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legend>
    <c:plotVisOnly val="1"/>
    <c:dispBlanksAs val="gap"/>
    <c:showDLblsOverMax val="0"/>
  </c:chart>
  <c:spPr>
    <a:solidFill>
      <a:schemeClr val="bg1"/>
    </a:solidFill>
    <a:ln w="12700" cap="flat" cmpd="sng" algn="ctr">
      <a:solidFill>
        <a:schemeClr val="bg1"/>
      </a:solidFill>
      <a:round/>
    </a:ln>
    <a:effectLst/>
  </c:spPr>
  <c:txPr>
    <a:bodyPr/>
    <a:lstStyle/>
    <a:p>
      <a:pPr>
        <a:defRPr>
          <a:latin typeface="Times New Roman" panose="02020603050405020304" pitchFamily="18" charset="0"/>
          <a:cs typeface="Times New Roman" panose="02020603050405020304" pitchFamily="18" charset="0"/>
        </a:defRPr>
      </a:pPr>
      <a:endParaRPr lang="bg-BG"/>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376647247473848"/>
          <c:y val="0.20921083740495222"/>
          <c:w val="0.805300705681808"/>
          <c:h val="0.55525612585533202"/>
        </c:manualLayout>
      </c:layout>
      <c:lineChart>
        <c:grouping val="standard"/>
        <c:varyColors val="0"/>
        <c:ser>
          <c:idx val="0"/>
          <c:order val="0"/>
          <c:tx>
            <c:strRef>
              <c:f>'[3]SEC-9'!$D$239</c:f>
              <c:strCache>
                <c:ptCount val="1"/>
                <c:pt idx="0">
                  <c:v> Bid 2015 XS1208855889</c:v>
                </c:pt>
              </c:strCache>
            </c:strRef>
          </c:tx>
          <c:spPr>
            <a:ln w="28575" cap="rnd">
              <a:solidFill>
                <a:schemeClr val="accent1"/>
              </a:solidFill>
              <a:round/>
            </a:ln>
            <a:effectLst/>
          </c:spPr>
          <c:marker>
            <c:symbol val="none"/>
          </c:marker>
          <c:cat>
            <c:numRef>
              <c:f>'[3]SEC-9'!$C$240:$C$305</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'[3]SEC-9'!$D$240:$D$304</c:f>
              <c:numCache>
                <c:formatCode>General</c:formatCode>
                <c:ptCount val="65"/>
                <c:pt idx="0">
                  <c:v>99.950999999999993</c:v>
                </c:pt>
                <c:pt idx="1">
                  <c:v>99.938999999999993</c:v>
                </c:pt>
                <c:pt idx="2">
                  <c:v>99.938999999999993</c:v>
                </c:pt>
                <c:pt idx="3">
                  <c:v>99.944000000000003</c:v>
                </c:pt>
                <c:pt idx="4">
                  <c:v>99.924000000000007</c:v>
                </c:pt>
                <c:pt idx="5">
                  <c:v>99.89</c:v>
                </c:pt>
                <c:pt idx="6">
                  <c:v>99.903999999999996</c:v>
                </c:pt>
                <c:pt idx="7">
                  <c:v>99.897000000000006</c:v>
                </c:pt>
                <c:pt idx="8">
                  <c:v>99.91</c:v>
                </c:pt>
                <c:pt idx="9">
                  <c:v>99.894000000000005</c:v>
                </c:pt>
                <c:pt idx="10">
                  <c:v>99.897000000000006</c:v>
                </c:pt>
                <c:pt idx="11">
                  <c:v>99.89</c:v>
                </c:pt>
                <c:pt idx="12">
                  <c:v>99.897999999999996</c:v>
                </c:pt>
                <c:pt idx="13">
                  <c:v>99.899000000000001</c:v>
                </c:pt>
                <c:pt idx="14">
                  <c:v>99.915000000000006</c:v>
                </c:pt>
                <c:pt idx="15">
                  <c:v>99.909000000000006</c:v>
                </c:pt>
                <c:pt idx="16">
                  <c:v>99.856999999999999</c:v>
                </c:pt>
                <c:pt idx="17">
                  <c:v>99.881</c:v>
                </c:pt>
                <c:pt idx="18">
                  <c:v>99.882000000000005</c:v>
                </c:pt>
                <c:pt idx="19">
                  <c:v>99.891000000000005</c:v>
                </c:pt>
                <c:pt idx="20">
                  <c:v>99.887</c:v>
                </c:pt>
                <c:pt idx="21">
                  <c:v>99.893000000000001</c:v>
                </c:pt>
                <c:pt idx="22">
                  <c:v>99.869</c:v>
                </c:pt>
                <c:pt idx="23">
                  <c:v>99.866</c:v>
                </c:pt>
                <c:pt idx="24">
                  <c:v>99.887</c:v>
                </c:pt>
                <c:pt idx="25">
                  <c:v>99.897000000000006</c:v>
                </c:pt>
                <c:pt idx="26">
                  <c:v>99.897000000000006</c:v>
                </c:pt>
                <c:pt idx="27">
                  <c:v>99.897000000000006</c:v>
                </c:pt>
                <c:pt idx="28">
                  <c:v>99.89</c:v>
                </c:pt>
                <c:pt idx="29">
                  <c:v>99.894999999999996</c:v>
                </c:pt>
                <c:pt idx="30">
                  <c:v>99.894999999999996</c:v>
                </c:pt>
                <c:pt idx="31">
                  <c:v>99.897000000000006</c:v>
                </c:pt>
                <c:pt idx="32">
                  <c:v>99.894000000000005</c:v>
                </c:pt>
                <c:pt idx="33">
                  <c:v>99.891999999999996</c:v>
                </c:pt>
                <c:pt idx="34">
                  <c:v>99.887</c:v>
                </c:pt>
                <c:pt idx="35">
                  <c:v>99.888000000000005</c:v>
                </c:pt>
                <c:pt idx="36">
                  <c:v>99.88</c:v>
                </c:pt>
                <c:pt idx="37">
                  <c:v>99.858999999999995</c:v>
                </c:pt>
                <c:pt idx="38">
                  <c:v>99.861999999999995</c:v>
                </c:pt>
                <c:pt idx="39">
                  <c:v>99.861000000000004</c:v>
                </c:pt>
                <c:pt idx="40">
                  <c:v>99.863</c:v>
                </c:pt>
                <c:pt idx="41">
                  <c:v>99.866</c:v>
                </c:pt>
                <c:pt idx="42">
                  <c:v>99.861000000000004</c:v>
                </c:pt>
                <c:pt idx="43">
                  <c:v>99.864999999999995</c:v>
                </c:pt>
                <c:pt idx="44">
                  <c:v>99.882000000000005</c:v>
                </c:pt>
                <c:pt idx="45">
                  <c:v>99.896000000000001</c:v>
                </c:pt>
                <c:pt idx="46">
                  <c:v>99.885999999999996</c:v>
                </c:pt>
                <c:pt idx="47">
                  <c:v>99.888000000000005</c:v>
                </c:pt>
                <c:pt idx="48">
                  <c:v>99.899000000000001</c:v>
                </c:pt>
                <c:pt idx="49">
                  <c:v>99.903999999999996</c:v>
                </c:pt>
                <c:pt idx="50">
                  <c:v>99.91</c:v>
                </c:pt>
                <c:pt idx="51">
                  <c:v>99.9</c:v>
                </c:pt>
                <c:pt idx="52">
                  <c:v>99.841999999999999</c:v>
                </c:pt>
                <c:pt idx="53">
                  <c:v>99.864000000000004</c:v>
                </c:pt>
                <c:pt idx="54">
                  <c:v>99.849000000000004</c:v>
                </c:pt>
                <c:pt idx="55">
                  <c:v>99.861999999999995</c:v>
                </c:pt>
                <c:pt idx="56">
                  <c:v>99.86</c:v>
                </c:pt>
                <c:pt idx="57">
                  <c:v>99.852999999999994</c:v>
                </c:pt>
                <c:pt idx="58">
                  <c:v>99.825000000000003</c:v>
                </c:pt>
                <c:pt idx="59">
                  <c:v>99.832999999999998</c:v>
                </c:pt>
                <c:pt idx="60">
                  <c:v>99.828999999999994</c:v>
                </c:pt>
                <c:pt idx="61">
                  <c:v>99.822000000000003</c:v>
                </c:pt>
                <c:pt idx="62">
                  <c:v>99.822000000000003</c:v>
                </c:pt>
                <c:pt idx="63">
                  <c:v>99.8</c:v>
                </c:pt>
                <c:pt idx="64">
                  <c:v>99.778000000000006</c:v>
                </c:pt>
              </c:numCache>
            </c:numRef>
          </c:val>
          <c:smooth val="0"/>
          <c:extLst>
            <c:ext xmlns:c16="http://schemas.microsoft.com/office/drawing/2014/chart" uri="{C3380CC4-5D6E-409C-BE32-E72D297353CC}">
              <c16:uniqueId val="{00000000-DC08-4FE2-B46F-19D361D462DC}"/>
            </c:ext>
          </c:extLst>
        </c:ser>
        <c:ser>
          <c:idx val="1"/>
          <c:order val="1"/>
          <c:tx>
            <c:strRef>
              <c:f>'[3]SEC-9'!$G$239</c:f>
              <c:strCache>
                <c:ptCount val="1"/>
                <c:pt idx="0">
                  <c:v>Offer 2015 XS1208855889</c:v>
                </c:pt>
              </c:strCache>
            </c:strRef>
          </c:tx>
          <c:spPr>
            <a:ln w="28575" cap="rnd">
              <a:solidFill>
                <a:schemeClr val="accent2"/>
              </a:solidFill>
              <a:prstDash val="sysDash"/>
              <a:round/>
            </a:ln>
            <a:effectLst/>
          </c:spPr>
          <c:marker>
            <c:symbol val="none"/>
          </c:marker>
          <c:cat>
            <c:numRef>
              <c:f>'[3]SEC-9'!$C$240:$C$305</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'[3]SEC-9'!$G$240:$G$305</c:f>
              <c:numCache>
                <c:formatCode>General</c:formatCode>
                <c:ptCount val="66"/>
                <c:pt idx="0">
                  <c:v>100.038</c:v>
                </c:pt>
                <c:pt idx="1">
                  <c:v>100.017</c:v>
                </c:pt>
                <c:pt idx="2">
                  <c:v>100.015</c:v>
                </c:pt>
                <c:pt idx="3">
                  <c:v>100.01600000000001</c:v>
                </c:pt>
                <c:pt idx="4">
                  <c:v>100.003</c:v>
                </c:pt>
                <c:pt idx="5">
                  <c:v>99.968999999999994</c:v>
                </c:pt>
                <c:pt idx="6">
                  <c:v>99.968999999999994</c:v>
                </c:pt>
                <c:pt idx="7">
                  <c:v>99.98</c:v>
                </c:pt>
                <c:pt idx="8">
                  <c:v>99.977999999999994</c:v>
                </c:pt>
                <c:pt idx="9">
                  <c:v>99.963999999999999</c:v>
                </c:pt>
                <c:pt idx="10">
                  <c:v>99.96</c:v>
                </c:pt>
                <c:pt idx="11">
                  <c:v>99.972999999999999</c:v>
                </c:pt>
                <c:pt idx="12">
                  <c:v>99.962999999999994</c:v>
                </c:pt>
                <c:pt idx="13">
                  <c:v>99.97</c:v>
                </c:pt>
                <c:pt idx="14">
                  <c:v>99.96</c:v>
                </c:pt>
                <c:pt idx="15">
                  <c:v>99.957999999999998</c:v>
                </c:pt>
                <c:pt idx="16">
                  <c:v>99.911000000000001</c:v>
                </c:pt>
                <c:pt idx="17">
                  <c:v>99.933000000000007</c:v>
                </c:pt>
                <c:pt idx="18">
                  <c:v>99.936000000000007</c:v>
                </c:pt>
                <c:pt idx="19">
                  <c:v>99.972999999999999</c:v>
                </c:pt>
                <c:pt idx="20">
                  <c:v>99.954999999999998</c:v>
                </c:pt>
                <c:pt idx="21">
                  <c:v>99.98</c:v>
                </c:pt>
                <c:pt idx="22">
                  <c:v>99.947000000000003</c:v>
                </c:pt>
                <c:pt idx="23">
                  <c:v>99.936000000000007</c:v>
                </c:pt>
                <c:pt idx="24">
                  <c:v>99.974000000000004</c:v>
                </c:pt>
                <c:pt idx="25">
                  <c:v>99.983999999999995</c:v>
                </c:pt>
                <c:pt idx="26">
                  <c:v>99.984999999999999</c:v>
                </c:pt>
                <c:pt idx="27">
                  <c:v>99.99</c:v>
                </c:pt>
                <c:pt idx="28">
                  <c:v>100.00700000000001</c:v>
                </c:pt>
                <c:pt idx="29">
                  <c:v>99.988</c:v>
                </c:pt>
                <c:pt idx="30">
                  <c:v>99.99</c:v>
                </c:pt>
                <c:pt idx="31">
                  <c:v>99.989000000000004</c:v>
                </c:pt>
                <c:pt idx="32">
                  <c:v>99.99</c:v>
                </c:pt>
                <c:pt idx="33">
                  <c:v>99.980999999999995</c:v>
                </c:pt>
                <c:pt idx="34">
                  <c:v>100.001</c:v>
                </c:pt>
                <c:pt idx="35">
                  <c:v>99.986000000000004</c:v>
                </c:pt>
                <c:pt idx="36">
                  <c:v>99.971000000000004</c:v>
                </c:pt>
                <c:pt idx="37">
                  <c:v>99.98</c:v>
                </c:pt>
                <c:pt idx="38">
                  <c:v>99.986000000000004</c:v>
                </c:pt>
                <c:pt idx="39">
                  <c:v>99.951999999999998</c:v>
                </c:pt>
                <c:pt idx="40">
                  <c:v>99.953000000000003</c:v>
                </c:pt>
                <c:pt idx="41">
                  <c:v>99.957999999999998</c:v>
                </c:pt>
                <c:pt idx="42">
                  <c:v>99.953999999999994</c:v>
                </c:pt>
                <c:pt idx="43">
                  <c:v>99.971000000000004</c:v>
                </c:pt>
                <c:pt idx="44">
                  <c:v>100.003</c:v>
                </c:pt>
                <c:pt idx="45">
                  <c:v>99.983000000000004</c:v>
                </c:pt>
                <c:pt idx="46">
                  <c:v>99.980999999999995</c:v>
                </c:pt>
                <c:pt idx="47">
                  <c:v>99.988</c:v>
                </c:pt>
                <c:pt idx="48">
                  <c:v>100.002</c:v>
                </c:pt>
                <c:pt idx="49">
                  <c:v>100.002</c:v>
                </c:pt>
                <c:pt idx="50">
                  <c:v>99.994</c:v>
                </c:pt>
                <c:pt idx="51">
                  <c:v>99.951999999999998</c:v>
                </c:pt>
                <c:pt idx="52">
                  <c:v>99.906000000000006</c:v>
                </c:pt>
                <c:pt idx="53">
                  <c:v>99.918000000000006</c:v>
                </c:pt>
                <c:pt idx="54">
                  <c:v>99.900999999999996</c:v>
                </c:pt>
                <c:pt idx="55">
                  <c:v>99.912000000000006</c:v>
                </c:pt>
                <c:pt idx="56">
                  <c:v>99.911000000000001</c:v>
                </c:pt>
                <c:pt idx="57">
                  <c:v>99.915000000000006</c:v>
                </c:pt>
                <c:pt idx="58">
                  <c:v>99.915000000000006</c:v>
                </c:pt>
                <c:pt idx="59">
                  <c:v>99.932000000000002</c:v>
                </c:pt>
                <c:pt idx="60">
                  <c:v>99.923000000000002</c:v>
                </c:pt>
                <c:pt idx="61">
                  <c:v>99.915999999999997</c:v>
                </c:pt>
                <c:pt idx="62">
                  <c:v>99.915999999999997</c:v>
                </c:pt>
                <c:pt idx="63">
                  <c:v>99.882000000000005</c:v>
                </c:pt>
                <c:pt idx="64">
                  <c:v>99.838999999999999</c:v>
                </c:pt>
                <c:pt idx="65">
                  <c:v>99.817999999999998</c:v>
                </c:pt>
              </c:numCache>
            </c:numRef>
          </c:val>
          <c:smooth val="0"/>
          <c:extLst>
            <c:ext xmlns:c16="http://schemas.microsoft.com/office/drawing/2014/chart" uri="{C3380CC4-5D6E-409C-BE32-E72D297353CC}">
              <c16:uniqueId val="{00000001-DC08-4FE2-B46F-19D361D462DC}"/>
            </c:ext>
          </c:extLst>
        </c:ser>
        <c:ser>
          <c:idx val="2"/>
          <c:order val="2"/>
          <c:tx>
            <c:strRef>
              <c:f>'[3]SEC-9'!$H$239</c:f>
              <c:strCache>
                <c:ptCount val="1"/>
                <c:pt idx="0">
                  <c:v> Bid 2016 XS1382696398</c:v>
                </c:pt>
              </c:strCache>
            </c:strRef>
          </c:tx>
          <c:spPr>
            <a:ln w="28575" cap="rnd">
              <a:solidFill>
                <a:schemeClr val="accent3"/>
              </a:solidFill>
              <a:round/>
            </a:ln>
            <a:effectLst/>
          </c:spPr>
          <c:marker>
            <c:symbol val="none"/>
          </c:marker>
          <c:cat>
            <c:numRef>
              <c:f>'[3]SEC-9'!$C$240:$C$305</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'[3]SEC-9'!$H$240:$H$305</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val>
          <c:smooth val="0"/>
          <c:extLst>
            <c:ext xmlns:c16="http://schemas.microsoft.com/office/drawing/2014/chart" uri="{C3380CC4-5D6E-409C-BE32-E72D297353CC}">
              <c16:uniqueId val="{00000002-DC08-4FE2-B46F-19D361D462DC}"/>
            </c:ext>
          </c:extLst>
        </c:ser>
        <c:ser>
          <c:idx val="3"/>
          <c:order val="3"/>
          <c:tx>
            <c:strRef>
              <c:f>'[3]SEC-9'!$J$239</c:f>
              <c:strCache>
                <c:ptCount val="1"/>
                <c:pt idx="0">
                  <c:v>Offer 2016 XS1382696398</c:v>
                </c:pt>
              </c:strCache>
            </c:strRef>
          </c:tx>
          <c:spPr>
            <a:ln w="28575" cap="rnd">
              <a:solidFill>
                <a:schemeClr val="accent4"/>
              </a:solidFill>
              <a:prstDash val="dash"/>
              <a:round/>
            </a:ln>
            <a:effectLst/>
          </c:spPr>
          <c:marker>
            <c:symbol val="none"/>
          </c:marker>
          <c:cat>
            <c:numRef>
              <c:f>'[3]SEC-9'!$C$240:$C$305</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'[3]SEC-9'!$J$240:$J$305</c:f>
              <c:numCache>
                <c:formatCode>General</c:formatCode>
                <c:ptCount val="66"/>
                <c:pt idx="0">
                  <c:v>100.443</c:v>
                </c:pt>
                <c:pt idx="1">
                  <c:v>100.40900000000001</c:v>
                </c:pt>
                <c:pt idx="2">
                  <c:v>100.459</c:v>
                </c:pt>
                <c:pt idx="3">
                  <c:v>100.413</c:v>
                </c:pt>
                <c:pt idx="4">
                  <c:v>100.33</c:v>
                </c:pt>
                <c:pt idx="5">
                  <c:v>100.246</c:v>
                </c:pt>
                <c:pt idx="6">
                  <c:v>100.30200000000001</c:v>
                </c:pt>
                <c:pt idx="7">
                  <c:v>100.321</c:v>
                </c:pt>
                <c:pt idx="8">
                  <c:v>100.345</c:v>
                </c:pt>
                <c:pt idx="9">
                  <c:v>100.236</c:v>
                </c:pt>
                <c:pt idx="10">
                  <c:v>100.325</c:v>
                </c:pt>
                <c:pt idx="11">
                  <c:v>100.292</c:v>
                </c:pt>
                <c:pt idx="12">
                  <c:v>100.29600000000001</c:v>
                </c:pt>
                <c:pt idx="13">
                  <c:v>100.265</c:v>
                </c:pt>
                <c:pt idx="14">
                  <c:v>100.313</c:v>
                </c:pt>
                <c:pt idx="15">
                  <c:v>100.229</c:v>
                </c:pt>
                <c:pt idx="16">
                  <c:v>100.157</c:v>
                </c:pt>
                <c:pt idx="17">
                  <c:v>100.19499999999999</c:v>
                </c:pt>
                <c:pt idx="18">
                  <c:v>100.209</c:v>
                </c:pt>
                <c:pt idx="19">
                  <c:v>100.217</c:v>
                </c:pt>
                <c:pt idx="20">
                  <c:v>100.218</c:v>
                </c:pt>
                <c:pt idx="21">
                  <c:v>100.206</c:v>
                </c:pt>
                <c:pt idx="22">
                  <c:v>100.18</c:v>
                </c:pt>
                <c:pt idx="23">
                  <c:v>100.21</c:v>
                </c:pt>
                <c:pt idx="24">
                  <c:v>100.169</c:v>
                </c:pt>
                <c:pt idx="25">
                  <c:v>100.18</c:v>
                </c:pt>
                <c:pt idx="26">
                  <c:v>100.17100000000001</c:v>
                </c:pt>
                <c:pt idx="27">
                  <c:v>100.181</c:v>
                </c:pt>
                <c:pt idx="28">
                  <c:v>100.167</c:v>
                </c:pt>
                <c:pt idx="29">
                  <c:v>100.125</c:v>
                </c:pt>
                <c:pt idx="30">
                  <c:v>100.21599999999999</c:v>
                </c:pt>
                <c:pt idx="31">
                  <c:v>100.232</c:v>
                </c:pt>
                <c:pt idx="32">
                  <c:v>100.221</c:v>
                </c:pt>
                <c:pt idx="33">
                  <c:v>100.203</c:v>
                </c:pt>
                <c:pt idx="34">
                  <c:v>100.136</c:v>
                </c:pt>
                <c:pt idx="35">
                  <c:v>100.126</c:v>
                </c:pt>
                <c:pt idx="36">
                  <c:v>100.133</c:v>
                </c:pt>
                <c:pt idx="37">
                  <c:v>100.13200000000001</c:v>
                </c:pt>
                <c:pt idx="38">
                  <c:v>100.14</c:v>
                </c:pt>
                <c:pt idx="39">
                  <c:v>100.099</c:v>
                </c:pt>
                <c:pt idx="40">
                  <c:v>100.13800000000001</c:v>
                </c:pt>
                <c:pt idx="41">
                  <c:v>100.10299999999999</c:v>
                </c:pt>
                <c:pt idx="42">
                  <c:v>100.089</c:v>
                </c:pt>
                <c:pt idx="43">
                  <c:v>100.071</c:v>
                </c:pt>
                <c:pt idx="44">
                  <c:v>100.06100000000001</c:v>
                </c:pt>
                <c:pt idx="45">
                  <c:v>100.00700000000001</c:v>
                </c:pt>
                <c:pt idx="46">
                  <c:v>100.02</c:v>
                </c:pt>
                <c:pt idx="47">
                  <c:v>99.971999999999994</c:v>
                </c:pt>
                <c:pt idx="48">
                  <c:v>100.02</c:v>
                </c:pt>
                <c:pt idx="49">
                  <c:v>99.933999999999997</c:v>
                </c:pt>
                <c:pt idx="50">
                  <c:v>99.915999999999997</c:v>
                </c:pt>
                <c:pt idx="51">
                  <c:v>99.82</c:v>
                </c:pt>
                <c:pt idx="52">
                  <c:v>99.734999999999999</c:v>
                </c:pt>
                <c:pt idx="53">
                  <c:v>99.623999999999995</c:v>
                </c:pt>
                <c:pt idx="54">
                  <c:v>99.552999999999997</c:v>
                </c:pt>
                <c:pt idx="55">
                  <c:v>99.61</c:v>
                </c:pt>
                <c:pt idx="56">
                  <c:v>99.572000000000003</c:v>
                </c:pt>
                <c:pt idx="57">
                  <c:v>99.488</c:v>
                </c:pt>
                <c:pt idx="58">
                  <c:v>99.507999999999996</c:v>
                </c:pt>
                <c:pt idx="59">
                  <c:v>99.531000000000006</c:v>
                </c:pt>
                <c:pt idx="60">
                  <c:v>99.42</c:v>
                </c:pt>
                <c:pt idx="61">
                  <c:v>99.369</c:v>
                </c:pt>
                <c:pt idx="62">
                  <c:v>99.394000000000005</c:v>
                </c:pt>
                <c:pt idx="63">
                  <c:v>99.337999999999994</c:v>
                </c:pt>
                <c:pt idx="64">
                  <c:v>99.334999999999994</c:v>
                </c:pt>
                <c:pt idx="65">
                  <c:v>99.314999999999998</c:v>
                </c:pt>
              </c:numCache>
            </c:numRef>
          </c:val>
          <c:smooth val="0"/>
          <c:extLst>
            <c:ext xmlns:c16="http://schemas.microsoft.com/office/drawing/2014/chart" uri="{C3380CC4-5D6E-409C-BE32-E72D297353CC}">
              <c16:uniqueId val="{00000003-DC08-4FE2-B46F-19D361D462DC}"/>
            </c:ext>
          </c:extLst>
        </c:ser>
        <c:ser>
          <c:idx val="4"/>
          <c:order val="4"/>
          <c:tx>
            <c:strRef>
              <c:f>'[3]SEC-9'!$L$239</c:f>
              <c:strCache>
                <c:ptCount val="1"/>
                <c:pt idx="0">
                  <c:v> Bid 2022 XS2536817484</c:v>
                </c:pt>
              </c:strCache>
            </c:strRef>
          </c:tx>
          <c:spPr>
            <a:ln w="28575" cap="rnd">
              <a:solidFill>
                <a:schemeClr val="accent5"/>
              </a:solidFill>
              <a:round/>
            </a:ln>
            <a:effectLst/>
          </c:spPr>
          <c:marker>
            <c:symbol val="none"/>
          </c:marker>
          <c:cat>
            <c:numRef>
              <c:f>'[3]SEC-9'!$C$240:$C$305</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'[3]SEC-9'!$L$240:$L$305</c:f>
              <c:numCache>
                <c:formatCode>General</c:formatCode>
                <c:ptCount val="66"/>
                <c:pt idx="0">
                  <c:v>107.32299999999999</c:v>
                </c:pt>
                <c:pt idx="1">
                  <c:v>107.133</c:v>
                </c:pt>
                <c:pt idx="2">
                  <c:v>107.045</c:v>
                </c:pt>
                <c:pt idx="3">
                  <c:v>107.024</c:v>
                </c:pt>
                <c:pt idx="4">
                  <c:v>106.608</c:v>
                </c:pt>
                <c:pt idx="5">
                  <c:v>106.008</c:v>
                </c:pt>
                <c:pt idx="6">
                  <c:v>106.215</c:v>
                </c:pt>
                <c:pt idx="7">
                  <c:v>106.303</c:v>
                </c:pt>
                <c:pt idx="8">
                  <c:v>106.154</c:v>
                </c:pt>
                <c:pt idx="9">
                  <c:v>106.09699999999999</c:v>
                </c:pt>
                <c:pt idx="10">
                  <c:v>106.045</c:v>
                </c:pt>
                <c:pt idx="11">
                  <c:v>105.899</c:v>
                </c:pt>
                <c:pt idx="12">
                  <c:v>105.839</c:v>
                </c:pt>
                <c:pt idx="13">
                  <c:v>105.82299999999999</c:v>
                </c:pt>
                <c:pt idx="14">
                  <c:v>105.729</c:v>
                </c:pt>
                <c:pt idx="15">
                  <c:v>105.642</c:v>
                </c:pt>
                <c:pt idx="16">
                  <c:v>105.27800000000001</c:v>
                </c:pt>
                <c:pt idx="17">
                  <c:v>105.312</c:v>
                </c:pt>
                <c:pt idx="18">
                  <c:v>105.681</c:v>
                </c:pt>
                <c:pt idx="19">
                  <c:v>105.825</c:v>
                </c:pt>
                <c:pt idx="20">
                  <c:v>105.57599999999999</c:v>
                </c:pt>
                <c:pt idx="21">
                  <c:v>105.349</c:v>
                </c:pt>
                <c:pt idx="22">
                  <c:v>105.232</c:v>
                </c:pt>
                <c:pt idx="23">
                  <c:v>105.533</c:v>
                </c:pt>
                <c:pt idx="24">
                  <c:v>105.797</c:v>
                </c:pt>
                <c:pt idx="25">
                  <c:v>105.89400000000001</c:v>
                </c:pt>
                <c:pt idx="26">
                  <c:v>105.895</c:v>
                </c:pt>
                <c:pt idx="27">
                  <c:v>105.96</c:v>
                </c:pt>
                <c:pt idx="28">
                  <c:v>105.79300000000001</c:v>
                </c:pt>
                <c:pt idx="29">
                  <c:v>105.65600000000001</c:v>
                </c:pt>
                <c:pt idx="30">
                  <c:v>105.752</c:v>
                </c:pt>
                <c:pt idx="31">
                  <c:v>105.861</c:v>
                </c:pt>
                <c:pt idx="32">
                  <c:v>105.593</c:v>
                </c:pt>
                <c:pt idx="33">
                  <c:v>105.40300000000001</c:v>
                </c:pt>
                <c:pt idx="34">
                  <c:v>105.13800000000001</c:v>
                </c:pt>
                <c:pt idx="35">
                  <c:v>105.166</c:v>
                </c:pt>
                <c:pt idx="36">
                  <c:v>105.04900000000001</c:v>
                </c:pt>
                <c:pt idx="37">
                  <c:v>105.021</c:v>
                </c:pt>
                <c:pt idx="38">
                  <c:v>105.068</c:v>
                </c:pt>
                <c:pt idx="39">
                  <c:v>105.291</c:v>
                </c:pt>
                <c:pt idx="40">
                  <c:v>105.249</c:v>
                </c:pt>
                <c:pt idx="41">
                  <c:v>105.15</c:v>
                </c:pt>
                <c:pt idx="42">
                  <c:v>105.03700000000001</c:v>
                </c:pt>
                <c:pt idx="43">
                  <c:v>104.867</c:v>
                </c:pt>
                <c:pt idx="44">
                  <c:v>104.58499999999999</c:v>
                </c:pt>
                <c:pt idx="45">
                  <c:v>104.121</c:v>
                </c:pt>
                <c:pt idx="46">
                  <c:v>104.434</c:v>
                </c:pt>
                <c:pt idx="47">
                  <c:v>104.48</c:v>
                </c:pt>
                <c:pt idx="48">
                  <c:v>104.393</c:v>
                </c:pt>
                <c:pt idx="49">
                  <c:v>104.372</c:v>
                </c:pt>
                <c:pt idx="50">
                  <c:v>103.94</c:v>
                </c:pt>
                <c:pt idx="51">
                  <c:v>103.396</c:v>
                </c:pt>
                <c:pt idx="52">
                  <c:v>103.3</c:v>
                </c:pt>
                <c:pt idx="53">
                  <c:v>102.953</c:v>
                </c:pt>
                <c:pt idx="54">
                  <c:v>102.866</c:v>
                </c:pt>
                <c:pt idx="55">
                  <c:v>103.07599999999999</c:v>
                </c:pt>
                <c:pt idx="56">
                  <c:v>103.152</c:v>
                </c:pt>
                <c:pt idx="57">
                  <c:v>102.785</c:v>
                </c:pt>
                <c:pt idx="58">
                  <c:v>103.11799999999999</c:v>
                </c:pt>
                <c:pt idx="59">
                  <c:v>103.125</c:v>
                </c:pt>
                <c:pt idx="60">
                  <c:v>102.57899999999999</c:v>
                </c:pt>
                <c:pt idx="61">
                  <c:v>101.89400000000001</c:v>
                </c:pt>
                <c:pt idx="62">
                  <c:v>101.575</c:v>
                </c:pt>
                <c:pt idx="63">
                  <c:v>101.154</c:v>
                </c:pt>
                <c:pt idx="64">
                  <c:v>100.42700000000001</c:v>
                </c:pt>
                <c:pt idx="65">
                  <c:v>100.398</c:v>
                </c:pt>
              </c:numCache>
            </c:numRef>
          </c:val>
          <c:smooth val="0"/>
          <c:extLst>
            <c:ext xmlns:c16="http://schemas.microsoft.com/office/drawing/2014/chart" uri="{C3380CC4-5D6E-409C-BE32-E72D297353CC}">
              <c16:uniqueId val="{00000004-DC08-4FE2-B46F-19D361D462DC}"/>
            </c:ext>
          </c:extLst>
        </c:ser>
        <c:ser>
          <c:idx val="5"/>
          <c:order val="5"/>
          <c:tx>
            <c:strRef>
              <c:f>'[3]SEC-9'!$M$239</c:f>
              <c:strCache>
                <c:ptCount val="1"/>
                <c:pt idx="0">
                  <c:v>Offer 2022 XS2536817484</c:v>
                </c:pt>
              </c:strCache>
            </c:strRef>
          </c:tx>
          <c:spPr>
            <a:ln w="28575" cap="rnd">
              <a:solidFill>
                <a:schemeClr val="accent6"/>
              </a:solidFill>
              <a:prstDash val="sysDot"/>
              <a:round/>
            </a:ln>
            <a:effectLst/>
          </c:spPr>
          <c:marker>
            <c:symbol val="none"/>
          </c:marker>
          <c:cat>
            <c:numRef>
              <c:f>'[3]SEC-9'!$C$240:$C$305</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'[3]SEC-9'!$M$240:$M$305</c:f>
              <c:numCache>
                <c:formatCode>General</c:formatCode>
                <c:ptCount val="66"/>
                <c:pt idx="0">
                  <c:v>107.50700000000001</c:v>
                </c:pt>
                <c:pt idx="1">
                  <c:v>107.414</c:v>
                </c:pt>
                <c:pt idx="2">
                  <c:v>107.28</c:v>
                </c:pt>
                <c:pt idx="3">
                  <c:v>107.253</c:v>
                </c:pt>
                <c:pt idx="4">
                  <c:v>106.751</c:v>
                </c:pt>
                <c:pt idx="5">
                  <c:v>106.126</c:v>
                </c:pt>
                <c:pt idx="6">
                  <c:v>106.33</c:v>
                </c:pt>
                <c:pt idx="7">
                  <c:v>106.41500000000001</c:v>
                </c:pt>
                <c:pt idx="8">
                  <c:v>106.271</c:v>
                </c:pt>
                <c:pt idx="9">
                  <c:v>106.214</c:v>
                </c:pt>
                <c:pt idx="10">
                  <c:v>106.069</c:v>
                </c:pt>
                <c:pt idx="11">
                  <c:v>105.923</c:v>
                </c:pt>
                <c:pt idx="12">
                  <c:v>105.861</c:v>
                </c:pt>
                <c:pt idx="13">
                  <c:v>105.846</c:v>
                </c:pt>
                <c:pt idx="14">
                  <c:v>105.753</c:v>
                </c:pt>
                <c:pt idx="15">
                  <c:v>105.66500000000001</c:v>
                </c:pt>
                <c:pt idx="16">
                  <c:v>105.46599999999999</c:v>
                </c:pt>
                <c:pt idx="17">
                  <c:v>105.514</c:v>
                </c:pt>
                <c:pt idx="18">
                  <c:v>105.9</c:v>
                </c:pt>
                <c:pt idx="19">
                  <c:v>105.998</c:v>
                </c:pt>
                <c:pt idx="20">
                  <c:v>105.783</c:v>
                </c:pt>
                <c:pt idx="21">
                  <c:v>105.593</c:v>
                </c:pt>
                <c:pt idx="22">
                  <c:v>105.465</c:v>
                </c:pt>
                <c:pt idx="23">
                  <c:v>105.741</c:v>
                </c:pt>
                <c:pt idx="24">
                  <c:v>105.967</c:v>
                </c:pt>
                <c:pt idx="25">
                  <c:v>106.056</c:v>
                </c:pt>
                <c:pt idx="26">
                  <c:v>106.06399999999999</c:v>
                </c:pt>
                <c:pt idx="27">
                  <c:v>106.119</c:v>
                </c:pt>
                <c:pt idx="28">
                  <c:v>105.973</c:v>
                </c:pt>
                <c:pt idx="29">
                  <c:v>105.92</c:v>
                </c:pt>
                <c:pt idx="30">
                  <c:v>105.97</c:v>
                </c:pt>
                <c:pt idx="31">
                  <c:v>106.02800000000001</c:v>
                </c:pt>
                <c:pt idx="32">
                  <c:v>105.81100000000001</c:v>
                </c:pt>
                <c:pt idx="33">
                  <c:v>105.557</c:v>
                </c:pt>
                <c:pt idx="34">
                  <c:v>105.161</c:v>
                </c:pt>
                <c:pt idx="35">
                  <c:v>105.18899999999999</c:v>
                </c:pt>
                <c:pt idx="36">
                  <c:v>105.072</c:v>
                </c:pt>
                <c:pt idx="37">
                  <c:v>105.04300000000001</c:v>
                </c:pt>
                <c:pt idx="38">
                  <c:v>105.09</c:v>
                </c:pt>
                <c:pt idx="39">
                  <c:v>105.48099999999999</c:v>
                </c:pt>
                <c:pt idx="40">
                  <c:v>105.46299999999999</c:v>
                </c:pt>
                <c:pt idx="41">
                  <c:v>105.321</c:v>
                </c:pt>
                <c:pt idx="42">
                  <c:v>105.206</c:v>
                </c:pt>
                <c:pt idx="43">
                  <c:v>105.03400000000001</c:v>
                </c:pt>
                <c:pt idx="44">
                  <c:v>104.80200000000001</c:v>
                </c:pt>
                <c:pt idx="45">
                  <c:v>104.25700000000001</c:v>
                </c:pt>
                <c:pt idx="46">
                  <c:v>104.616</c:v>
                </c:pt>
                <c:pt idx="47">
                  <c:v>104.649</c:v>
                </c:pt>
                <c:pt idx="48">
                  <c:v>104.59099999999999</c:v>
                </c:pt>
                <c:pt idx="49">
                  <c:v>104.54600000000001</c:v>
                </c:pt>
                <c:pt idx="50">
                  <c:v>104.023</c:v>
                </c:pt>
                <c:pt idx="51">
                  <c:v>103.455</c:v>
                </c:pt>
                <c:pt idx="52">
                  <c:v>103.473</c:v>
                </c:pt>
                <c:pt idx="53">
                  <c:v>103.123</c:v>
                </c:pt>
                <c:pt idx="54">
                  <c:v>103.04900000000001</c:v>
                </c:pt>
                <c:pt idx="55">
                  <c:v>103.25700000000001</c:v>
                </c:pt>
                <c:pt idx="56">
                  <c:v>103.291</c:v>
                </c:pt>
                <c:pt idx="57">
                  <c:v>103.02500000000001</c:v>
                </c:pt>
                <c:pt idx="58">
                  <c:v>103.271</c:v>
                </c:pt>
                <c:pt idx="59">
                  <c:v>103.277</c:v>
                </c:pt>
                <c:pt idx="60">
                  <c:v>102.721</c:v>
                </c:pt>
                <c:pt idx="61">
                  <c:v>102.03700000000001</c:v>
                </c:pt>
                <c:pt idx="62">
                  <c:v>101.825</c:v>
                </c:pt>
                <c:pt idx="63">
                  <c:v>101.29300000000001</c:v>
                </c:pt>
                <c:pt idx="64">
                  <c:v>100.521</c:v>
                </c:pt>
                <c:pt idx="65">
                  <c:v>100.503</c:v>
                </c:pt>
              </c:numCache>
            </c:numRef>
          </c:val>
          <c:smooth val="0"/>
          <c:extLst>
            <c:ext xmlns:c16="http://schemas.microsoft.com/office/drawing/2014/chart" uri="{C3380CC4-5D6E-409C-BE32-E72D297353CC}">
              <c16:uniqueId val="{00000005-DC08-4FE2-B46F-19D361D462DC}"/>
            </c:ext>
          </c:extLst>
        </c:ser>
        <c:dLbls>
          <c:showLegendKey val="0"/>
          <c:showVal val="0"/>
          <c:showCatName val="0"/>
          <c:showSerName val="0"/>
          <c:showPercent val="0"/>
          <c:showBubbleSize val="0"/>
        </c:dLbls>
        <c:smooth val="0"/>
        <c:axId val="508939336"/>
        <c:axId val="508944040"/>
      </c:lineChart>
      <c:catAx>
        <c:axId val="50893933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en-US"/>
              </a:p>
            </c:rich>
          </c:tx>
          <c:layout>
            <c:manualLayout>
              <c:xMode val="edge"/>
              <c:yMode val="edge"/>
              <c:x val="0.45753025647119089"/>
              <c:y val="0.6951229557843731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bg-BG"/>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crossAx val="508944040"/>
        <c:crosses val="autoZero"/>
        <c:auto val="1"/>
        <c:lblAlgn val="ctr"/>
        <c:lblOffset val="100"/>
        <c:tickLblSkip val="7"/>
        <c:noMultiLvlLbl val="1"/>
      </c:catAx>
      <c:valAx>
        <c:axId val="508944040"/>
        <c:scaling>
          <c:orientation val="minMax"/>
          <c:max val="110"/>
          <c:min val="98"/>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800">
                    <a:latin typeface="Arial" panose="020B0604020202020204" pitchFamily="34" charset="0"/>
                    <a:cs typeface="Arial" panose="020B0604020202020204" pitchFamily="34" charset="0"/>
                  </a:rPr>
                  <a:t>EUR</a:t>
                </a:r>
              </a:p>
            </c:rich>
          </c:tx>
          <c:layout>
            <c:manualLayout>
              <c:xMode val="edge"/>
              <c:yMode val="edge"/>
              <c:x val="1.5892412124033393E-2"/>
              <c:y val="0.42982082103527625"/>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bg-BG"/>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crossAx val="508939336"/>
        <c:crosses val="autoZero"/>
        <c:crossBetween val="between"/>
        <c:majorUnit val="2"/>
      </c:valAx>
      <c:spPr>
        <a:noFill/>
        <a:ln>
          <a:noFill/>
        </a:ln>
        <a:effectLst/>
      </c:spPr>
    </c:plotArea>
    <c:legend>
      <c:legendPos val="b"/>
      <c:layout>
        <c:manualLayout>
          <c:xMode val="edge"/>
          <c:yMode val="edge"/>
          <c:x val="2.264685067232838E-2"/>
          <c:y val="0"/>
          <c:w val="0.93815492808621848"/>
          <c:h val="0.16568034258875533"/>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legend>
    <c:plotVisOnly val="1"/>
    <c:dispBlanksAs val="gap"/>
    <c:showDLblsOverMax val="0"/>
  </c:chart>
  <c:spPr>
    <a:solidFill>
      <a:schemeClr val="bg1"/>
    </a:solidFill>
    <a:ln w="12700" cap="flat" cmpd="sng" algn="ctr">
      <a:solidFill>
        <a:schemeClr val="bg1"/>
      </a:solidFill>
      <a:round/>
    </a:ln>
    <a:effectLst/>
  </c:spPr>
  <c:txPr>
    <a:bodyPr/>
    <a:lstStyle/>
    <a:p>
      <a:pPr>
        <a:defRPr>
          <a:latin typeface="Times New Roman" panose="02020603050405020304" pitchFamily="18" charset="0"/>
          <a:cs typeface="Times New Roman" panose="02020603050405020304" pitchFamily="18" charset="0"/>
        </a:defRPr>
      </a:pPr>
      <a:endParaRPr lang="bg-BG"/>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606981120098995"/>
          <c:y val="0.15646132611156538"/>
          <c:w val="0.80836867645159716"/>
          <c:h val="0.62602423939401786"/>
        </c:manualLayout>
      </c:layout>
      <c:lineChart>
        <c:grouping val="standard"/>
        <c:varyColors val="0"/>
        <c:ser>
          <c:idx val="0"/>
          <c:order val="0"/>
          <c:tx>
            <c:strRef>
              <c:f>'[3]SEC-9'!$D$407</c:f>
              <c:strCache>
                <c:ptCount val="1"/>
                <c:pt idx="0">
                  <c:v>Bid 2023 XS2716887760</c:v>
                </c:pt>
              </c:strCache>
            </c:strRef>
          </c:tx>
          <c:spPr>
            <a:ln w="28575" cap="rnd">
              <a:solidFill>
                <a:schemeClr val="accent1"/>
              </a:solidFill>
              <a:round/>
            </a:ln>
            <a:effectLst/>
          </c:spPr>
          <c:marker>
            <c:symbol val="none"/>
          </c:marker>
          <c:cat>
            <c:numRef>
              <c:f>'[3]SEC-9'!$C$408:$C$473</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'[3]SEC-9'!$D$408:$D$473</c:f>
              <c:numCache>
                <c:formatCode>General</c:formatCode>
                <c:ptCount val="66"/>
                <c:pt idx="0">
                  <c:v>105.78</c:v>
                </c:pt>
                <c:pt idx="1">
                  <c:v>105.746</c:v>
                </c:pt>
                <c:pt idx="2">
                  <c:v>105.715</c:v>
                </c:pt>
                <c:pt idx="3">
                  <c:v>105.723</c:v>
                </c:pt>
                <c:pt idx="4">
                  <c:v>105.446</c:v>
                </c:pt>
                <c:pt idx="5">
                  <c:v>105.08</c:v>
                </c:pt>
                <c:pt idx="6">
                  <c:v>105.17</c:v>
                </c:pt>
                <c:pt idx="7">
                  <c:v>105.242</c:v>
                </c:pt>
                <c:pt idx="8">
                  <c:v>105.11</c:v>
                </c:pt>
                <c:pt idx="9">
                  <c:v>105.04</c:v>
                </c:pt>
                <c:pt idx="10">
                  <c:v>104.991</c:v>
                </c:pt>
                <c:pt idx="11">
                  <c:v>104.789</c:v>
                </c:pt>
                <c:pt idx="12">
                  <c:v>104.774</c:v>
                </c:pt>
                <c:pt idx="13">
                  <c:v>104.749</c:v>
                </c:pt>
                <c:pt idx="14">
                  <c:v>104.654</c:v>
                </c:pt>
                <c:pt idx="15">
                  <c:v>104.542</c:v>
                </c:pt>
                <c:pt idx="16">
                  <c:v>104.404</c:v>
                </c:pt>
                <c:pt idx="17">
                  <c:v>104.52500000000001</c:v>
                </c:pt>
                <c:pt idx="18">
                  <c:v>104.694</c:v>
                </c:pt>
                <c:pt idx="19">
                  <c:v>104.736</c:v>
                </c:pt>
                <c:pt idx="20">
                  <c:v>104.68899999999999</c:v>
                </c:pt>
                <c:pt idx="21">
                  <c:v>104.608</c:v>
                </c:pt>
                <c:pt idx="22">
                  <c:v>104.54900000000001</c:v>
                </c:pt>
                <c:pt idx="23">
                  <c:v>104.679</c:v>
                </c:pt>
                <c:pt idx="24">
                  <c:v>104.82899999999999</c:v>
                </c:pt>
                <c:pt idx="25">
                  <c:v>104.748</c:v>
                </c:pt>
                <c:pt idx="26">
                  <c:v>104.77200000000001</c:v>
                </c:pt>
                <c:pt idx="27">
                  <c:v>104.75700000000001</c:v>
                </c:pt>
                <c:pt idx="28">
                  <c:v>104.648</c:v>
                </c:pt>
                <c:pt idx="29">
                  <c:v>104.583</c:v>
                </c:pt>
                <c:pt idx="30">
                  <c:v>104.664</c:v>
                </c:pt>
                <c:pt idx="31">
                  <c:v>104.69799999999999</c:v>
                </c:pt>
                <c:pt idx="32">
                  <c:v>104.568</c:v>
                </c:pt>
                <c:pt idx="33">
                  <c:v>104.498</c:v>
                </c:pt>
                <c:pt idx="34">
                  <c:v>104.35299999999999</c:v>
                </c:pt>
                <c:pt idx="35">
                  <c:v>104.27200000000001</c:v>
                </c:pt>
                <c:pt idx="36">
                  <c:v>104.248</c:v>
                </c:pt>
                <c:pt idx="37">
                  <c:v>104.24</c:v>
                </c:pt>
                <c:pt idx="38">
                  <c:v>104.276</c:v>
                </c:pt>
                <c:pt idx="39">
                  <c:v>104.358</c:v>
                </c:pt>
                <c:pt idx="40">
                  <c:v>104.33799999999999</c:v>
                </c:pt>
                <c:pt idx="41">
                  <c:v>104.333</c:v>
                </c:pt>
                <c:pt idx="42">
                  <c:v>104.285</c:v>
                </c:pt>
                <c:pt idx="43">
                  <c:v>104.18</c:v>
                </c:pt>
                <c:pt idx="44">
                  <c:v>103.938</c:v>
                </c:pt>
                <c:pt idx="45">
                  <c:v>103.604</c:v>
                </c:pt>
                <c:pt idx="46">
                  <c:v>103.739</c:v>
                </c:pt>
                <c:pt idx="47">
                  <c:v>103.741</c:v>
                </c:pt>
                <c:pt idx="48">
                  <c:v>103.7</c:v>
                </c:pt>
                <c:pt idx="49">
                  <c:v>103.68899999999999</c:v>
                </c:pt>
                <c:pt idx="50">
                  <c:v>103.462</c:v>
                </c:pt>
                <c:pt idx="51">
                  <c:v>102.997</c:v>
                </c:pt>
                <c:pt idx="52">
                  <c:v>102.88</c:v>
                </c:pt>
                <c:pt idx="53">
                  <c:v>102.605</c:v>
                </c:pt>
                <c:pt idx="54">
                  <c:v>102.501</c:v>
                </c:pt>
                <c:pt idx="55">
                  <c:v>102.64700000000001</c:v>
                </c:pt>
                <c:pt idx="56">
                  <c:v>102.598</c:v>
                </c:pt>
                <c:pt idx="57">
                  <c:v>102.339</c:v>
                </c:pt>
                <c:pt idx="58">
                  <c:v>102.544</c:v>
                </c:pt>
                <c:pt idx="59">
                  <c:v>102.494</c:v>
                </c:pt>
                <c:pt idx="60">
                  <c:v>102.072</c:v>
                </c:pt>
                <c:pt idx="61">
                  <c:v>101.53</c:v>
                </c:pt>
                <c:pt idx="62">
                  <c:v>101.565</c:v>
                </c:pt>
                <c:pt idx="63">
                  <c:v>101.298</c:v>
                </c:pt>
                <c:pt idx="64">
                  <c:v>100.771</c:v>
                </c:pt>
                <c:pt idx="65">
                  <c:v>100.84699999999999</c:v>
                </c:pt>
              </c:numCache>
            </c:numRef>
          </c:val>
          <c:smooth val="0"/>
          <c:extLst>
            <c:ext xmlns:c16="http://schemas.microsoft.com/office/drawing/2014/chart" uri="{C3380CC4-5D6E-409C-BE32-E72D297353CC}">
              <c16:uniqueId val="{00000000-9D0B-492E-9487-59B790537734}"/>
            </c:ext>
          </c:extLst>
        </c:ser>
        <c:ser>
          <c:idx val="1"/>
          <c:order val="1"/>
          <c:tx>
            <c:strRef>
              <c:f>'[3]SEC-9'!$G$407</c:f>
              <c:strCache>
                <c:ptCount val="1"/>
                <c:pt idx="0">
                  <c:v>Offer 2023 XS2716887760</c:v>
                </c:pt>
              </c:strCache>
            </c:strRef>
          </c:tx>
          <c:spPr>
            <a:ln w="28575" cap="rnd">
              <a:solidFill>
                <a:schemeClr val="accent2"/>
              </a:solidFill>
              <a:prstDash val="sysDash"/>
              <a:round/>
            </a:ln>
            <a:effectLst/>
          </c:spPr>
          <c:marker>
            <c:symbol val="none"/>
          </c:marker>
          <c:cat>
            <c:numRef>
              <c:f>'[3]SEC-9'!$C$408:$C$473</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'[3]SEC-9'!$G$408:$G$473</c:f>
              <c:numCache>
                <c:formatCode>General</c:formatCode>
                <c:ptCount val="66"/>
                <c:pt idx="0">
                  <c:v>105.959</c:v>
                </c:pt>
                <c:pt idx="1">
                  <c:v>105.89</c:v>
                </c:pt>
                <c:pt idx="2">
                  <c:v>105.849</c:v>
                </c:pt>
                <c:pt idx="3">
                  <c:v>105.911</c:v>
                </c:pt>
                <c:pt idx="4">
                  <c:v>105.587</c:v>
                </c:pt>
                <c:pt idx="5">
                  <c:v>105.108</c:v>
                </c:pt>
                <c:pt idx="6">
                  <c:v>105.339</c:v>
                </c:pt>
                <c:pt idx="7">
                  <c:v>105.43300000000001</c:v>
                </c:pt>
                <c:pt idx="8">
                  <c:v>105.283</c:v>
                </c:pt>
                <c:pt idx="9">
                  <c:v>105.202</c:v>
                </c:pt>
                <c:pt idx="10">
                  <c:v>105.161</c:v>
                </c:pt>
                <c:pt idx="11">
                  <c:v>105.01600000000001</c:v>
                </c:pt>
                <c:pt idx="12">
                  <c:v>104.97499999999999</c:v>
                </c:pt>
                <c:pt idx="13">
                  <c:v>104.914</c:v>
                </c:pt>
                <c:pt idx="14">
                  <c:v>104.786</c:v>
                </c:pt>
                <c:pt idx="15">
                  <c:v>104.658</c:v>
                </c:pt>
                <c:pt idx="16">
                  <c:v>104.476</c:v>
                </c:pt>
                <c:pt idx="17">
                  <c:v>104.59</c:v>
                </c:pt>
                <c:pt idx="18">
                  <c:v>104.82299999999999</c:v>
                </c:pt>
                <c:pt idx="19">
                  <c:v>104.86499999999999</c:v>
                </c:pt>
                <c:pt idx="20">
                  <c:v>104.709</c:v>
                </c:pt>
                <c:pt idx="21">
                  <c:v>104.627</c:v>
                </c:pt>
                <c:pt idx="22">
                  <c:v>104.569</c:v>
                </c:pt>
                <c:pt idx="23">
                  <c:v>104.699</c:v>
                </c:pt>
                <c:pt idx="24">
                  <c:v>104.849</c:v>
                </c:pt>
                <c:pt idx="25">
                  <c:v>104.893</c:v>
                </c:pt>
                <c:pt idx="26">
                  <c:v>104.91200000000001</c:v>
                </c:pt>
                <c:pt idx="27">
                  <c:v>104.89700000000001</c:v>
                </c:pt>
                <c:pt idx="28">
                  <c:v>104.81</c:v>
                </c:pt>
                <c:pt idx="29">
                  <c:v>104.726</c:v>
                </c:pt>
                <c:pt idx="30">
                  <c:v>104.816</c:v>
                </c:pt>
                <c:pt idx="31">
                  <c:v>104.83799999999999</c:v>
                </c:pt>
                <c:pt idx="32">
                  <c:v>104.706</c:v>
                </c:pt>
                <c:pt idx="33">
                  <c:v>104.56100000000001</c:v>
                </c:pt>
                <c:pt idx="34">
                  <c:v>104.4</c:v>
                </c:pt>
                <c:pt idx="35">
                  <c:v>104.46899999999999</c:v>
                </c:pt>
                <c:pt idx="36">
                  <c:v>104.413</c:v>
                </c:pt>
                <c:pt idx="37">
                  <c:v>104.41800000000001</c:v>
                </c:pt>
                <c:pt idx="38">
                  <c:v>104.453</c:v>
                </c:pt>
                <c:pt idx="39">
                  <c:v>104.548</c:v>
                </c:pt>
                <c:pt idx="40">
                  <c:v>104.53</c:v>
                </c:pt>
                <c:pt idx="41">
                  <c:v>104.53</c:v>
                </c:pt>
                <c:pt idx="42">
                  <c:v>104.47199999999999</c:v>
                </c:pt>
                <c:pt idx="43">
                  <c:v>104.25</c:v>
                </c:pt>
                <c:pt idx="44">
                  <c:v>104.14100000000001</c:v>
                </c:pt>
                <c:pt idx="45">
                  <c:v>103.768</c:v>
                </c:pt>
                <c:pt idx="46">
                  <c:v>103.908</c:v>
                </c:pt>
                <c:pt idx="47">
                  <c:v>103.92700000000001</c:v>
                </c:pt>
                <c:pt idx="48">
                  <c:v>103.809</c:v>
                </c:pt>
                <c:pt idx="49">
                  <c:v>103.833</c:v>
                </c:pt>
                <c:pt idx="50">
                  <c:v>103.621</c:v>
                </c:pt>
                <c:pt idx="51">
                  <c:v>103.11</c:v>
                </c:pt>
                <c:pt idx="52">
                  <c:v>102.961</c:v>
                </c:pt>
                <c:pt idx="53">
                  <c:v>102.688</c:v>
                </c:pt>
                <c:pt idx="54">
                  <c:v>102.578</c:v>
                </c:pt>
                <c:pt idx="55">
                  <c:v>102.726</c:v>
                </c:pt>
                <c:pt idx="56">
                  <c:v>102.672</c:v>
                </c:pt>
                <c:pt idx="57">
                  <c:v>102.422</c:v>
                </c:pt>
                <c:pt idx="58">
                  <c:v>102.563</c:v>
                </c:pt>
                <c:pt idx="59">
                  <c:v>102.62</c:v>
                </c:pt>
                <c:pt idx="60">
                  <c:v>102.244</c:v>
                </c:pt>
                <c:pt idx="61">
                  <c:v>101.60899999999999</c:v>
                </c:pt>
                <c:pt idx="62">
                  <c:v>101.727</c:v>
                </c:pt>
                <c:pt idx="63">
                  <c:v>101.42400000000001</c:v>
                </c:pt>
                <c:pt idx="64">
                  <c:v>100.871</c:v>
                </c:pt>
                <c:pt idx="65">
                  <c:v>100.994</c:v>
                </c:pt>
              </c:numCache>
            </c:numRef>
          </c:val>
          <c:smooth val="0"/>
          <c:extLst>
            <c:ext xmlns:c16="http://schemas.microsoft.com/office/drawing/2014/chart" uri="{C3380CC4-5D6E-409C-BE32-E72D297353CC}">
              <c16:uniqueId val="{00000001-9D0B-492E-9487-59B790537734}"/>
            </c:ext>
          </c:extLst>
        </c:ser>
        <c:dLbls>
          <c:showLegendKey val="0"/>
          <c:showVal val="0"/>
          <c:showCatName val="0"/>
          <c:showSerName val="0"/>
          <c:showPercent val="0"/>
          <c:showBubbleSize val="0"/>
        </c:dLbls>
        <c:smooth val="0"/>
        <c:axId val="510530832"/>
        <c:axId val="510535928"/>
      </c:lineChart>
      <c:catAx>
        <c:axId val="5105308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crossAx val="510535928"/>
        <c:crosses val="autoZero"/>
        <c:auto val="1"/>
        <c:lblAlgn val="ctr"/>
        <c:lblOffset val="100"/>
        <c:tickLblSkip val="7"/>
        <c:noMultiLvlLbl val="1"/>
      </c:catAx>
      <c:valAx>
        <c:axId val="510535928"/>
        <c:scaling>
          <c:orientation val="minMax"/>
          <c:max val="107"/>
          <c:min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r>
                  <a:rPr lang="en-US" sz="800">
                    <a:solidFill>
                      <a:srgbClr val="004A37"/>
                    </a:solidFill>
                    <a:latin typeface="Arial" panose="020B0604020202020204" pitchFamily="34" charset="0"/>
                    <a:cs typeface="Arial" panose="020B0604020202020204" pitchFamily="34" charset="0"/>
                  </a:rPr>
                  <a:t>EUR</a:t>
                </a:r>
              </a:p>
            </c:rich>
          </c:tx>
          <c:layout>
            <c:manualLayout>
              <c:xMode val="edge"/>
              <c:yMode val="edge"/>
              <c:x val="3.6738870676184934E-2"/>
              <c:y val="0.41579277789521529"/>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title>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crossAx val="510530832"/>
        <c:crosses val="autoZero"/>
        <c:crossBetween val="between"/>
        <c:majorUnit val="1"/>
      </c:valAx>
      <c:spPr>
        <a:noFill/>
        <a:ln>
          <a:noFill/>
        </a:ln>
        <a:effectLst/>
      </c:spPr>
    </c:plotArea>
    <c:legend>
      <c:legendPos val="b"/>
      <c:layout>
        <c:manualLayout>
          <c:xMode val="edge"/>
          <c:yMode val="edge"/>
          <c:x val="8.4241825847628654E-3"/>
          <c:y val="4.1888698434745054E-2"/>
          <c:w val="0.9582501912501552"/>
          <c:h val="7.9685531941062718E-2"/>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legend>
    <c:plotVisOnly val="1"/>
    <c:dispBlanksAs val="gap"/>
    <c:showDLblsOverMax val="0"/>
  </c:chart>
  <c:spPr>
    <a:solidFill>
      <a:schemeClr val="bg1"/>
    </a:solidFill>
    <a:ln w="12700" cap="flat" cmpd="sng" algn="ctr">
      <a:solidFill>
        <a:schemeClr val="bg1"/>
      </a:solidFill>
      <a:round/>
    </a:ln>
    <a:effectLst/>
  </c:spPr>
  <c:txPr>
    <a:bodyPr/>
    <a:lstStyle/>
    <a:p>
      <a:pPr>
        <a:defRPr/>
      </a:pPr>
      <a:endParaRPr lang="bg-BG"/>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468018726687763"/>
          <c:y val="0.1317331700541064"/>
          <c:w val="0.80022836062299463"/>
          <c:h val="0.62734291841585532"/>
        </c:manualLayout>
      </c:layout>
      <c:lineChart>
        <c:grouping val="standard"/>
        <c:varyColors val="0"/>
        <c:ser>
          <c:idx val="0"/>
          <c:order val="0"/>
          <c:tx>
            <c:strRef>
              <c:f>'[3]SEC-9'!$G$626</c:f>
              <c:strCache>
                <c:ptCount val="1"/>
                <c:pt idx="0">
                  <c:v>Bid 2024 XS2890436087</c:v>
                </c:pt>
              </c:strCache>
            </c:strRef>
          </c:tx>
          <c:spPr>
            <a:ln w="28575" cap="rnd">
              <a:solidFill>
                <a:schemeClr val="accent1"/>
              </a:solidFill>
              <a:round/>
            </a:ln>
            <a:effectLst/>
          </c:spPr>
          <c:marker>
            <c:symbol val="none"/>
          </c:marker>
          <c:cat>
            <c:numRef>
              <c:f>'[3]SEC-9'!$D$627:$D$690</c:f>
              <c:numCache>
                <c:formatCode>General</c:formatCode>
                <c:ptCount val="64"/>
                <c:pt idx="0">
                  <c:v>46204</c:v>
                </c:pt>
                <c:pt idx="1">
                  <c:v>46205</c:v>
                </c:pt>
                <c:pt idx="2">
                  <c:v>46209</c:v>
                </c:pt>
                <c:pt idx="3">
                  <c:v>46210</c:v>
                </c:pt>
                <c:pt idx="4">
                  <c:v>46211</c:v>
                </c:pt>
                <c:pt idx="5">
                  <c:v>46212</c:v>
                </c:pt>
                <c:pt idx="6">
                  <c:v>46213</c:v>
                </c:pt>
                <c:pt idx="7">
                  <c:v>46216</c:v>
                </c:pt>
                <c:pt idx="8">
                  <c:v>46217</c:v>
                </c:pt>
                <c:pt idx="9">
                  <c:v>46218</c:v>
                </c:pt>
                <c:pt idx="10">
                  <c:v>46219</c:v>
                </c:pt>
                <c:pt idx="11">
                  <c:v>46220</c:v>
                </c:pt>
                <c:pt idx="12">
                  <c:v>46223</c:v>
                </c:pt>
                <c:pt idx="13">
                  <c:v>46224</c:v>
                </c:pt>
                <c:pt idx="14">
                  <c:v>46225</c:v>
                </c:pt>
                <c:pt idx="15">
                  <c:v>46226</c:v>
                </c:pt>
                <c:pt idx="16">
                  <c:v>46227</c:v>
                </c:pt>
                <c:pt idx="17">
                  <c:v>46230</c:v>
                </c:pt>
                <c:pt idx="18">
                  <c:v>46231</c:v>
                </c:pt>
                <c:pt idx="19">
                  <c:v>46232</c:v>
                </c:pt>
                <c:pt idx="20">
                  <c:v>46233</c:v>
                </c:pt>
                <c:pt idx="21">
                  <c:v>46234</c:v>
                </c:pt>
                <c:pt idx="22">
                  <c:v>46237</c:v>
                </c:pt>
                <c:pt idx="23">
                  <c:v>46238</c:v>
                </c:pt>
                <c:pt idx="24">
                  <c:v>46239</c:v>
                </c:pt>
                <c:pt idx="25">
                  <c:v>46240</c:v>
                </c:pt>
                <c:pt idx="26">
                  <c:v>46241</c:v>
                </c:pt>
                <c:pt idx="27">
                  <c:v>46244</c:v>
                </c:pt>
                <c:pt idx="28">
                  <c:v>46245</c:v>
                </c:pt>
                <c:pt idx="29">
                  <c:v>46246</c:v>
                </c:pt>
                <c:pt idx="30">
                  <c:v>46247</c:v>
                </c:pt>
                <c:pt idx="31">
                  <c:v>46248</c:v>
                </c:pt>
                <c:pt idx="32">
                  <c:v>46251</c:v>
                </c:pt>
                <c:pt idx="33">
                  <c:v>46252</c:v>
                </c:pt>
                <c:pt idx="34">
                  <c:v>46253</c:v>
                </c:pt>
                <c:pt idx="35">
                  <c:v>46254</c:v>
                </c:pt>
                <c:pt idx="36">
                  <c:v>46255</c:v>
                </c:pt>
                <c:pt idx="37">
                  <c:v>46258</c:v>
                </c:pt>
                <c:pt idx="38">
                  <c:v>46259</c:v>
                </c:pt>
                <c:pt idx="39">
                  <c:v>46260</c:v>
                </c:pt>
                <c:pt idx="40">
                  <c:v>46261</c:v>
                </c:pt>
                <c:pt idx="41">
                  <c:v>46262</c:v>
                </c:pt>
                <c:pt idx="42">
                  <c:v>46265</c:v>
                </c:pt>
                <c:pt idx="43">
                  <c:v>46266</c:v>
                </c:pt>
                <c:pt idx="44">
                  <c:v>46267</c:v>
                </c:pt>
                <c:pt idx="45">
                  <c:v>46268</c:v>
                </c:pt>
                <c:pt idx="46">
                  <c:v>46269</c:v>
                </c:pt>
                <c:pt idx="47">
                  <c:v>46273</c:v>
                </c:pt>
                <c:pt idx="48">
                  <c:v>46274</c:v>
                </c:pt>
                <c:pt idx="49">
                  <c:v>46275</c:v>
                </c:pt>
                <c:pt idx="50">
                  <c:v>46276</c:v>
                </c:pt>
                <c:pt idx="51">
                  <c:v>46279</c:v>
                </c:pt>
                <c:pt idx="52">
                  <c:v>46280</c:v>
                </c:pt>
                <c:pt idx="53">
                  <c:v>46281</c:v>
                </c:pt>
                <c:pt idx="54">
                  <c:v>46282</c:v>
                </c:pt>
                <c:pt idx="55">
                  <c:v>46283</c:v>
                </c:pt>
                <c:pt idx="56">
                  <c:v>46286</c:v>
                </c:pt>
                <c:pt idx="57">
                  <c:v>46287</c:v>
                </c:pt>
                <c:pt idx="58">
                  <c:v>46288</c:v>
                </c:pt>
                <c:pt idx="59">
                  <c:v>46289</c:v>
                </c:pt>
                <c:pt idx="60">
                  <c:v>46290</c:v>
                </c:pt>
                <c:pt idx="61">
                  <c:v>46293</c:v>
                </c:pt>
                <c:pt idx="62">
                  <c:v>46294</c:v>
                </c:pt>
                <c:pt idx="63">
                  <c:v>46295</c:v>
                </c:pt>
              </c:numCache>
            </c:numRef>
          </c:cat>
          <c:val>
            <c:numRef>
              <c:f>'[3]SEC-9'!$G$627:$G$692</c:f>
              <c:numCache>
                <c:formatCode>General</c:formatCode>
                <c:ptCount val="66"/>
                <c:pt idx="0">
                  <c:v>97.245999999999995</c:v>
                </c:pt>
                <c:pt idx="1">
                  <c:v>97.173000000000002</c:v>
                </c:pt>
                <c:pt idx="2">
                  <c:v>97.238</c:v>
                </c:pt>
                <c:pt idx="3">
                  <c:v>96.75</c:v>
                </c:pt>
                <c:pt idx="4">
                  <c:v>96.337000000000003</c:v>
                </c:pt>
                <c:pt idx="5">
                  <c:v>96.435000000000002</c:v>
                </c:pt>
                <c:pt idx="6">
                  <c:v>96.45</c:v>
                </c:pt>
                <c:pt idx="7">
                  <c:v>96.203999999999994</c:v>
                </c:pt>
                <c:pt idx="8">
                  <c:v>96.197000000000003</c:v>
                </c:pt>
                <c:pt idx="9">
                  <c:v>96.352000000000004</c:v>
                </c:pt>
                <c:pt idx="10">
                  <c:v>96.233999999999995</c:v>
                </c:pt>
                <c:pt idx="11">
                  <c:v>96.213999999999999</c:v>
                </c:pt>
                <c:pt idx="12">
                  <c:v>96.132999999999996</c:v>
                </c:pt>
                <c:pt idx="13">
                  <c:v>95.858999999999995</c:v>
                </c:pt>
                <c:pt idx="14">
                  <c:v>95.691999999999993</c:v>
                </c:pt>
                <c:pt idx="15">
                  <c:v>95.281999999999996</c:v>
                </c:pt>
                <c:pt idx="16">
                  <c:v>95.27</c:v>
                </c:pt>
                <c:pt idx="17">
                  <c:v>95.68</c:v>
                </c:pt>
                <c:pt idx="18">
                  <c:v>95.816000000000003</c:v>
                </c:pt>
                <c:pt idx="19">
                  <c:v>95.525999999999996</c:v>
                </c:pt>
                <c:pt idx="20">
                  <c:v>95.346999999999994</c:v>
                </c:pt>
                <c:pt idx="21">
                  <c:v>95.197000000000003</c:v>
                </c:pt>
                <c:pt idx="22">
                  <c:v>95.397999999999996</c:v>
                </c:pt>
                <c:pt idx="23">
                  <c:v>95.677000000000007</c:v>
                </c:pt>
                <c:pt idx="24">
                  <c:v>95.733000000000004</c:v>
                </c:pt>
                <c:pt idx="25">
                  <c:v>95.701999999999998</c:v>
                </c:pt>
                <c:pt idx="26">
                  <c:v>95.924999999999997</c:v>
                </c:pt>
                <c:pt idx="27">
                  <c:v>95.578999999999994</c:v>
                </c:pt>
                <c:pt idx="28">
                  <c:v>95.38</c:v>
                </c:pt>
                <c:pt idx="29">
                  <c:v>95.605000000000004</c:v>
                </c:pt>
                <c:pt idx="30">
                  <c:v>95.745999999999995</c:v>
                </c:pt>
                <c:pt idx="31">
                  <c:v>95.585999999999999</c:v>
                </c:pt>
                <c:pt idx="32">
                  <c:v>95.481999999999999</c:v>
                </c:pt>
                <c:pt idx="33">
                  <c:v>95.293000000000006</c:v>
                </c:pt>
                <c:pt idx="34">
                  <c:v>95.658000000000001</c:v>
                </c:pt>
                <c:pt idx="35">
                  <c:v>95.376000000000005</c:v>
                </c:pt>
                <c:pt idx="36">
                  <c:v>95.176000000000002</c:v>
                </c:pt>
                <c:pt idx="37">
                  <c:v>95.262</c:v>
                </c:pt>
                <c:pt idx="38">
                  <c:v>95.754000000000005</c:v>
                </c:pt>
                <c:pt idx="39">
                  <c:v>95.822999999999993</c:v>
                </c:pt>
                <c:pt idx="40">
                  <c:v>95.813000000000002</c:v>
                </c:pt>
                <c:pt idx="41">
                  <c:v>95.546999999999997</c:v>
                </c:pt>
                <c:pt idx="42">
                  <c:v>95.268000000000001</c:v>
                </c:pt>
                <c:pt idx="43">
                  <c:v>94.93</c:v>
                </c:pt>
                <c:pt idx="44">
                  <c:v>94.632000000000005</c:v>
                </c:pt>
                <c:pt idx="45">
                  <c:v>94.95</c:v>
                </c:pt>
                <c:pt idx="46">
                  <c:v>94.891999999999996</c:v>
                </c:pt>
                <c:pt idx="47">
                  <c:v>94.811000000000007</c:v>
                </c:pt>
                <c:pt idx="48">
                  <c:v>94.462999999999994</c:v>
                </c:pt>
                <c:pt idx="49">
                  <c:v>93.879000000000005</c:v>
                </c:pt>
                <c:pt idx="50">
                  <c:v>93.748999999999995</c:v>
                </c:pt>
                <c:pt idx="51">
                  <c:v>93.385000000000005</c:v>
                </c:pt>
                <c:pt idx="52">
                  <c:v>93.278999999999996</c:v>
                </c:pt>
                <c:pt idx="53">
                  <c:v>93.307000000000002</c:v>
                </c:pt>
                <c:pt idx="54">
                  <c:v>93.552000000000007</c:v>
                </c:pt>
                <c:pt idx="55">
                  <c:v>93.328000000000003</c:v>
                </c:pt>
                <c:pt idx="56">
                  <c:v>93.521000000000001</c:v>
                </c:pt>
                <c:pt idx="57">
                  <c:v>93.617000000000004</c:v>
                </c:pt>
                <c:pt idx="58">
                  <c:v>93.022999999999996</c:v>
                </c:pt>
                <c:pt idx="59">
                  <c:v>92.156000000000006</c:v>
                </c:pt>
                <c:pt idx="60">
                  <c:v>91.744</c:v>
                </c:pt>
                <c:pt idx="61">
                  <c:v>90.882999999999996</c:v>
                </c:pt>
                <c:pt idx="62">
                  <c:v>90.826999999999998</c:v>
                </c:pt>
                <c:pt idx="63">
                  <c:v>90.757999999999996</c:v>
                </c:pt>
              </c:numCache>
            </c:numRef>
          </c:val>
          <c:smooth val="0"/>
          <c:extLst>
            <c:ext xmlns:c16="http://schemas.microsoft.com/office/drawing/2014/chart" uri="{C3380CC4-5D6E-409C-BE32-E72D297353CC}">
              <c16:uniqueId val="{00000000-FD64-4E55-AEC5-9460BE1EAD29}"/>
            </c:ext>
          </c:extLst>
        </c:ser>
        <c:ser>
          <c:idx val="1"/>
          <c:order val="1"/>
          <c:tx>
            <c:strRef>
              <c:f>'[3]SEC-9'!$H$626</c:f>
              <c:strCache>
                <c:ptCount val="1"/>
                <c:pt idx="0">
                  <c:v>Offer 2024 XS2890436087 </c:v>
                </c:pt>
              </c:strCache>
            </c:strRef>
          </c:tx>
          <c:spPr>
            <a:ln w="28575" cap="rnd">
              <a:solidFill>
                <a:schemeClr val="accent2"/>
              </a:solidFill>
              <a:prstDash val="sysDash"/>
              <a:round/>
            </a:ln>
            <a:effectLst/>
          </c:spPr>
          <c:marker>
            <c:symbol val="none"/>
          </c:marker>
          <c:cat>
            <c:numRef>
              <c:f>'[3]SEC-9'!$D$627:$D$690</c:f>
              <c:numCache>
                <c:formatCode>General</c:formatCode>
                <c:ptCount val="64"/>
                <c:pt idx="0">
                  <c:v>46204</c:v>
                </c:pt>
                <c:pt idx="1">
                  <c:v>46205</c:v>
                </c:pt>
                <c:pt idx="2">
                  <c:v>46209</c:v>
                </c:pt>
                <c:pt idx="3">
                  <c:v>46210</c:v>
                </c:pt>
                <c:pt idx="4">
                  <c:v>46211</c:v>
                </c:pt>
                <c:pt idx="5">
                  <c:v>46212</c:v>
                </c:pt>
                <c:pt idx="6">
                  <c:v>46213</c:v>
                </c:pt>
                <c:pt idx="7">
                  <c:v>46216</c:v>
                </c:pt>
                <c:pt idx="8">
                  <c:v>46217</c:v>
                </c:pt>
                <c:pt idx="9">
                  <c:v>46218</c:v>
                </c:pt>
                <c:pt idx="10">
                  <c:v>46219</c:v>
                </c:pt>
                <c:pt idx="11">
                  <c:v>46220</c:v>
                </c:pt>
                <c:pt idx="12">
                  <c:v>46223</c:v>
                </c:pt>
                <c:pt idx="13">
                  <c:v>46224</c:v>
                </c:pt>
                <c:pt idx="14">
                  <c:v>46225</c:v>
                </c:pt>
                <c:pt idx="15">
                  <c:v>46226</c:v>
                </c:pt>
                <c:pt idx="16">
                  <c:v>46227</c:v>
                </c:pt>
                <c:pt idx="17">
                  <c:v>46230</c:v>
                </c:pt>
                <c:pt idx="18">
                  <c:v>46231</c:v>
                </c:pt>
                <c:pt idx="19">
                  <c:v>46232</c:v>
                </c:pt>
                <c:pt idx="20">
                  <c:v>46233</c:v>
                </c:pt>
                <c:pt idx="21">
                  <c:v>46234</c:v>
                </c:pt>
                <c:pt idx="22">
                  <c:v>46237</c:v>
                </c:pt>
                <c:pt idx="23">
                  <c:v>46238</c:v>
                </c:pt>
                <c:pt idx="24">
                  <c:v>46239</c:v>
                </c:pt>
                <c:pt idx="25">
                  <c:v>46240</c:v>
                </c:pt>
                <c:pt idx="26">
                  <c:v>46241</c:v>
                </c:pt>
                <c:pt idx="27">
                  <c:v>46244</c:v>
                </c:pt>
                <c:pt idx="28">
                  <c:v>46245</c:v>
                </c:pt>
                <c:pt idx="29">
                  <c:v>46246</c:v>
                </c:pt>
                <c:pt idx="30">
                  <c:v>46247</c:v>
                </c:pt>
                <c:pt idx="31">
                  <c:v>46248</c:v>
                </c:pt>
                <c:pt idx="32">
                  <c:v>46251</c:v>
                </c:pt>
                <c:pt idx="33">
                  <c:v>46252</c:v>
                </c:pt>
                <c:pt idx="34">
                  <c:v>46253</c:v>
                </c:pt>
                <c:pt idx="35">
                  <c:v>46254</c:v>
                </c:pt>
                <c:pt idx="36">
                  <c:v>46255</c:v>
                </c:pt>
                <c:pt idx="37">
                  <c:v>46258</c:v>
                </c:pt>
                <c:pt idx="38">
                  <c:v>46259</c:v>
                </c:pt>
                <c:pt idx="39">
                  <c:v>46260</c:v>
                </c:pt>
                <c:pt idx="40">
                  <c:v>46261</c:v>
                </c:pt>
                <c:pt idx="41">
                  <c:v>46262</c:v>
                </c:pt>
                <c:pt idx="42">
                  <c:v>46265</c:v>
                </c:pt>
                <c:pt idx="43">
                  <c:v>46266</c:v>
                </c:pt>
                <c:pt idx="44">
                  <c:v>46267</c:v>
                </c:pt>
                <c:pt idx="45">
                  <c:v>46268</c:v>
                </c:pt>
                <c:pt idx="46">
                  <c:v>46269</c:v>
                </c:pt>
                <c:pt idx="47">
                  <c:v>46273</c:v>
                </c:pt>
                <c:pt idx="48">
                  <c:v>46274</c:v>
                </c:pt>
                <c:pt idx="49">
                  <c:v>46275</c:v>
                </c:pt>
                <c:pt idx="50">
                  <c:v>46276</c:v>
                </c:pt>
                <c:pt idx="51">
                  <c:v>46279</c:v>
                </c:pt>
                <c:pt idx="52">
                  <c:v>46280</c:v>
                </c:pt>
                <c:pt idx="53">
                  <c:v>46281</c:v>
                </c:pt>
                <c:pt idx="54">
                  <c:v>46282</c:v>
                </c:pt>
                <c:pt idx="55">
                  <c:v>46283</c:v>
                </c:pt>
                <c:pt idx="56">
                  <c:v>46286</c:v>
                </c:pt>
                <c:pt idx="57">
                  <c:v>46287</c:v>
                </c:pt>
                <c:pt idx="58">
                  <c:v>46288</c:v>
                </c:pt>
                <c:pt idx="59">
                  <c:v>46289</c:v>
                </c:pt>
                <c:pt idx="60">
                  <c:v>46290</c:v>
                </c:pt>
                <c:pt idx="61">
                  <c:v>46293</c:v>
                </c:pt>
                <c:pt idx="62">
                  <c:v>46294</c:v>
                </c:pt>
                <c:pt idx="63">
                  <c:v>46295</c:v>
                </c:pt>
              </c:numCache>
            </c:numRef>
          </c:cat>
          <c:val>
            <c:numRef>
              <c:f>'[3]SEC-9'!$H$627:$H$690</c:f>
              <c:numCache>
                <c:formatCode>General</c:formatCode>
                <c:ptCount val="64"/>
                <c:pt idx="0">
                  <c:v>97.554000000000002</c:v>
                </c:pt>
                <c:pt idx="1">
                  <c:v>97.456999999999994</c:v>
                </c:pt>
                <c:pt idx="2">
                  <c:v>97.543000000000006</c:v>
                </c:pt>
                <c:pt idx="3">
                  <c:v>97.033000000000001</c:v>
                </c:pt>
                <c:pt idx="4">
                  <c:v>96.706000000000003</c:v>
                </c:pt>
                <c:pt idx="5">
                  <c:v>96.704999999999998</c:v>
                </c:pt>
                <c:pt idx="6">
                  <c:v>96.727000000000004</c:v>
                </c:pt>
                <c:pt idx="7">
                  <c:v>96.528000000000006</c:v>
                </c:pt>
                <c:pt idx="8">
                  <c:v>96.471000000000004</c:v>
                </c:pt>
                <c:pt idx="9">
                  <c:v>96.638999999999996</c:v>
                </c:pt>
                <c:pt idx="10">
                  <c:v>96.504999999999995</c:v>
                </c:pt>
                <c:pt idx="11">
                  <c:v>96.471000000000004</c:v>
                </c:pt>
                <c:pt idx="12">
                  <c:v>96.406999999999996</c:v>
                </c:pt>
                <c:pt idx="13">
                  <c:v>96.215999999999994</c:v>
                </c:pt>
                <c:pt idx="14">
                  <c:v>95.980999999999995</c:v>
                </c:pt>
                <c:pt idx="15">
                  <c:v>95.646000000000001</c:v>
                </c:pt>
                <c:pt idx="16">
                  <c:v>95.667000000000002</c:v>
                </c:pt>
                <c:pt idx="17">
                  <c:v>95.984999999999999</c:v>
                </c:pt>
                <c:pt idx="18">
                  <c:v>96.078999999999994</c:v>
                </c:pt>
                <c:pt idx="19">
                  <c:v>95.897000000000006</c:v>
                </c:pt>
                <c:pt idx="20">
                  <c:v>95.625</c:v>
                </c:pt>
                <c:pt idx="21">
                  <c:v>95.468999999999994</c:v>
                </c:pt>
                <c:pt idx="22">
                  <c:v>95.763999999999996</c:v>
                </c:pt>
                <c:pt idx="23">
                  <c:v>95.986999999999995</c:v>
                </c:pt>
                <c:pt idx="24">
                  <c:v>96.067999999999998</c:v>
                </c:pt>
                <c:pt idx="25">
                  <c:v>96.061999999999998</c:v>
                </c:pt>
                <c:pt idx="26">
                  <c:v>96.210999999999999</c:v>
                </c:pt>
                <c:pt idx="27">
                  <c:v>95.805999999999997</c:v>
                </c:pt>
                <c:pt idx="28">
                  <c:v>95.739000000000004</c:v>
                </c:pt>
                <c:pt idx="29">
                  <c:v>95.900999999999996</c:v>
                </c:pt>
                <c:pt idx="30">
                  <c:v>96.075000000000003</c:v>
                </c:pt>
                <c:pt idx="31">
                  <c:v>95.888999999999996</c:v>
                </c:pt>
                <c:pt idx="32">
                  <c:v>95.757000000000005</c:v>
                </c:pt>
                <c:pt idx="33">
                  <c:v>95.581999999999994</c:v>
                </c:pt>
                <c:pt idx="34">
                  <c:v>95.894000000000005</c:v>
                </c:pt>
                <c:pt idx="35">
                  <c:v>95.712999999999994</c:v>
                </c:pt>
                <c:pt idx="36">
                  <c:v>95.534000000000006</c:v>
                </c:pt>
                <c:pt idx="37">
                  <c:v>95.617999999999995</c:v>
                </c:pt>
                <c:pt idx="38">
                  <c:v>96.123999999999995</c:v>
                </c:pt>
                <c:pt idx="39">
                  <c:v>96.070999999999998</c:v>
                </c:pt>
                <c:pt idx="40">
                  <c:v>96.066000000000003</c:v>
                </c:pt>
                <c:pt idx="41">
                  <c:v>96.146000000000001</c:v>
                </c:pt>
                <c:pt idx="42">
                  <c:v>95.677000000000007</c:v>
                </c:pt>
                <c:pt idx="43">
                  <c:v>95.287999999999997</c:v>
                </c:pt>
                <c:pt idx="44">
                  <c:v>95.022000000000006</c:v>
                </c:pt>
                <c:pt idx="45">
                  <c:v>95.221000000000004</c:v>
                </c:pt>
                <c:pt idx="46">
                  <c:v>95.191000000000003</c:v>
                </c:pt>
                <c:pt idx="47">
                  <c:v>95.117000000000004</c:v>
                </c:pt>
                <c:pt idx="48">
                  <c:v>94.885000000000005</c:v>
                </c:pt>
                <c:pt idx="49">
                  <c:v>94.224999999999994</c:v>
                </c:pt>
                <c:pt idx="50">
                  <c:v>94.070999999999998</c:v>
                </c:pt>
                <c:pt idx="51">
                  <c:v>93.734999999999999</c:v>
                </c:pt>
                <c:pt idx="52">
                  <c:v>93.516999999999996</c:v>
                </c:pt>
                <c:pt idx="53">
                  <c:v>93.593000000000004</c:v>
                </c:pt>
                <c:pt idx="54">
                  <c:v>93.819000000000003</c:v>
                </c:pt>
                <c:pt idx="55">
                  <c:v>93.591999999999999</c:v>
                </c:pt>
                <c:pt idx="56">
                  <c:v>93.766999999999996</c:v>
                </c:pt>
                <c:pt idx="57">
                  <c:v>93.849000000000004</c:v>
                </c:pt>
                <c:pt idx="58">
                  <c:v>93.409000000000006</c:v>
                </c:pt>
                <c:pt idx="59">
                  <c:v>92.387</c:v>
                </c:pt>
                <c:pt idx="60">
                  <c:v>92.037000000000006</c:v>
                </c:pt>
                <c:pt idx="61">
                  <c:v>91.143000000000001</c:v>
                </c:pt>
                <c:pt idx="62">
                  <c:v>91.210999999999999</c:v>
                </c:pt>
                <c:pt idx="63">
                  <c:v>91.075000000000003</c:v>
                </c:pt>
              </c:numCache>
            </c:numRef>
          </c:val>
          <c:smooth val="0"/>
          <c:extLst>
            <c:ext xmlns:c16="http://schemas.microsoft.com/office/drawing/2014/chart" uri="{C3380CC4-5D6E-409C-BE32-E72D297353CC}">
              <c16:uniqueId val="{00000001-FD64-4E55-AEC5-9460BE1EAD29}"/>
            </c:ext>
          </c:extLst>
        </c:ser>
        <c:dLbls>
          <c:showLegendKey val="0"/>
          <c:showVal val="0"/>
          <c:showCatName val="0"/>
          <c:showSerName val="0"/>
          <c:showPercent val="0"/>
          <c:showBubbleSize val="0"/>
        </c:dLbls>
        <c:smooth val="0"/>
        <c:axId val="508943256"/>
        <c:axId val="508943648"/>
      </c:lineChart>
      <c:dateAx>
        <c:axId val="508943256"/>
        <c:scaling>
          <c:orientation val="minMax"/>
        </c:scaling>
        <c:delete val="0"/>
        <c:axPos val="b"/>
        <c:numFmt formatCode="General" sourceLinked="1"/>
        <c:majorTickMark val="out"/>
        <c:minorTickMark val="none"/>
        <c:tickLblPos val="nextTo"/>
        <c:spPr>
          <a:solidFill>
            <a:schemeClr val="bg1"/>
          </a:solid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crossAx val="508943648"/>
        <c:crosses val="autoZero"/>
        <c:auto val="0"/>
        <c:lblOffset val="100"/>
        <c:baseTimeUnit val="days"/>
        <c:majorUnit val="7"/>
        <c:majorTimeUnit val="days"/>
      </c:dateAx>
      <c:valAx>
        <c:axId val="508943648"/>
        <c:scaling>
          <c:orientation val="minMax"/>
          <c:max val="100"/>
          <c:min val="9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r>
                  <a:rPr lang="en-US" sz="800">
                    <a:solidFill>
                      <a:srgbClr val="004A37"/>
                    </a:solidFill>
                    <a:latin typeface="Arial" panose="020B0604020202020204" pitchFamily="34" charset="0"/>
                    <a:cs typeface="Arial" panose="020B0604020202020204" pitchFamily="34" charset="0"/>
                  </a:rPr>
                  <a:t>USD</a:t>
                </a:r>
              </a:p>
            </c:rich>
          </c:tx>
          <c:layout>
            <c:manualLayout>
              <c:xMode val="edge"/>
              <c:yMode val="edge"/>
              <c:x val="1.9338835172722193E-2"/>
              <c:y val="0.41956081110567289"/>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title>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crossAx val="508943256"/>
        <c:crosses val="autoZero"/>
        <c:crossBetween val="between"/>
      </c:valAx>
      <c:spPr>
        <a:noFill/>
        <a:ln>
          <a:noFill/>
        </a:ln>
        <a:effectLst/>
      </c:spPr>
    </c:plotArea>
    <c:legend>
      <c:legendPos val="b"/>
      <c:layout>
        <c:manualLayout>
          <c:xMode val="edge"/>
          <c:yMode val="edge"/>
          <c:x val="9.7683993710726419E-3"/>
          <c:y val="8.5915708925389279E-3"/>
          <c:w val="0.94192104519012487"/>
          <c:h val="8.6048891117865192E-2"/>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legend>
    <c:plotVisOnly val="1"/>
    <c:dispBlanksAs val="gap"/>
    <c:showDLblsOverMax val="0"/>
  </c:chart>
  <c:spPr>
    <a:solidFill>
      <a:schemeClr val="bg1"/>
    </a:solidFill>
    <a:ln w="12700" cap="flat" cmpd="sng" algn="ctr">
      <a:solidFill>
        <a:schemeClr val="bg1"/>
      </a:solidFill>
      <a:round/>
    </a:ln>
    <a:effectLst/>
  </c:spPr>
  <c:txPr>
    <a:bodyPr/>
    <a:lstStyle/>
    <a:p>
      <a:pPr>
        <a:defRPr>
          <a:latin typeface="Times New Roman" panose="02020603050405020304" pitchFamily="18" charset="0"/>
          <a:cs typeface="Times New Roman" panose="02020603050405020304" pitchFamily="18" charset="0"/>
        </a:defRPr>
      </a:pPr>
      <a:endParaRPr lang="bg-BG"/>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825700288841795"/>
          <c:y val="0.13775629294222436"/>
          <c:w val="0.80732927659647824"/>
          <c:h val="0.63739282589676283"/>
        </c:manualLayout>
      </c:layout>
      <c:lineChart>
        <c:grouping val="standard"/>
        <c:varyColors val="0"/>
        <c:ser>
          <c:idx val="0"/>
          <c:order val="0"/>
          <c:tx>
            <c:strRef>
              <c:f>'[3]SEC-9'!$G$698</c:f>
              <c:strCache>
                <c:ptCount val="1"/>
                <c:pt idx="0">
                  <c:v>Bid 2025 XS3063879368</c:v>
                </c:pt>
              </c:strCache>
            </c:strRef>
          </c:tx>
          <c:spPr>
            <a:ln w="28575" cap="rnd">
              <a:solidFill>
                <a:schemeClr val="accent1"/>
              </a:solidFill>
              <a:round/>
            </a:ln>
            <a:effectLst/>
          </c:spPr>
          <c:marker>
            <c:symbol val="none"/>
          </c:marker>
          <c:cat>
            <c:numRef>
              <c:f>'[3]SEC-9'!$D$699:$D$764</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'[3]SEC-9'!$G$699:$G$764</c:f>
              <c:numCache>
                <c:formatCode>General</c:formatCode>
                <c:ptCount val="66"/>
                <c:pt idx="0">
                  <c:v>99.424999999999997</c:v>
                </c:pt>
                <c:pt idx="1">
                  <c:v>99.2</c:v>
                </c:pt>
                <c:pt idx="2">
                  <c:v>99.156000000000006</c:v>
                </c:pt>
                <c:pt idx="3">
                  <c:v>99.085999999999999</c:v>
                </c:pt>
                <c:pt idx="4">
                  <c:v>98.73</c:v>
                </c:pt>
                <c:pt idx="5">
                  <c:v>98.025999999999996</c:v>
                </c:pt>
                <c:pt idx="6">
                  <c:v>98.343000000000004</c:v>
                </c:pt>
                <c:pt idx="7">
                  <c:v>98.414000000000001</c:v>
                </c:pt>
                <c:pt idx="8">
                  <c:v>98.248999999999995</c:v>
                </c:pt>
                <c:pt idx="9">
                  <c:v>98.131</c:v>
                </c:pt>
                <c:pt idx="10">
                  <c:v>98.063000000000002</c:v>
                </c:pt>
                <c:pt idx="11">
                  <c:v>97.9</c:v>
                </c:pt>
                <c:pt idx="12">
                  <c:v>97.879000000000005</c:v>
                </c:pt>
                <c:pt idx="13">
                  <c:v>97.894000000000005</c:v>
                </c:pt>
                <c:pt idx="14">
                  <c:v>97.92</c:v>
                </c:pt>
                <c:pt idx="15">
                  <c:v>97.884</c:v>
                </c:pt>
                <c:pt idx="16">
                  <c:v>97.647999999999996</c:v>
                </c:pt>
                <c:pt idx="17">
                  <c:v>97.683999999999997</c:v>
                </c:pt>
                <c:pt idx="18">
                  <c:v>98.147999999999996</c:v>
                </c:pt>
                <c:pt idx="19">
                  <c:v>98.200999999999993</c:v>
                </c:pt>
                <c:pt idx="20">
                  <c:v>97.974000000000004</c:v>
                </c:pt>
                <c:pt idx="21">
                  <c:v>97.844999999999999</c:v>
                </c:pt>
                <c:pt idx="22">
                  <c:v>97.71</c:v>
                </c:pt>
                <c:pt idx="23">
                  <c:v>98.009</c:v>
                </c:pt>
                <c:pt idx="24">
                  <c:v>98.210999999999999</c:v>
                </c:pt>
                <c:pt idx="25">
                  <c:v>98.338999999999999</c:v>
                </c:pt>
                <c:pt idx="26">
                  <c:v>98.316000000000003</c:v>
                </c:pt>
                <c:pt idx="27">
                  <c:v>98.35</c:v>
                </c:pt>
                <c:pt idx="28">
                  <c:v>98.183999999999997</c:v>
                </c:pt>
                <c:pt idx="29">
                  <c:v>98.150999999999996</c:v>
                </c:pt>
                <c:pt idx="30">
                  <c:v>98.247</c:v>
                </c:pt>
                <c:pt idx="31">
                  <c:v>98.417000000000002</c:v>
                </c:pt>
                <c:pt idx="32">
                  <c:v>98.015000000000001</c:v>
                </c:pt>
                <c:pt idx="33">
                  <c:v>97.881</c:v>
                </c:pt>
                <c:pt idx="34">
                  <c:v>97.641999999999996</c:v>
                </c:pt>
                <c:pt idx="35">
                  <c:v>97.682000000000002</c:v>
                </c:pt>
                <c:pt idx="36">
                  <c:v>97.575000000000003</c:v>
                </c:pt>
                <c:pt idx="37">
                  <c:v>97.588999999999999</c:v>
                </c:pt>
                <c:pt idx="38">
                  <c:v>97.58</c:v>
                </c:pt>
                <c:pt idx="39">
                  <c:v>97.819000000000003</c:v>
                </c:pt>
                <c:pt idx="40">
                  <c:v>97.781000000000006</c:v>
                </c:pt>
                <c:pt idx="41">
                  <c:v>97.734999999999999</c:v>
                </c:pt>
                <c:pt idx="42">
                  <c:v>97.67</c:v>
                </c:pt>
                <c:pt idx="43">
                  <c:v>97.433999999999997</c:v>
                </c:pt>
                <c:pt idx="44">
                  <c:v>97.179000000000002</c:v>
                </c:pt>
                <c:pt idx="45">
                  <c:v>96.674999999999997</c:v>
                </c:pt>
                <c:pt idx="46">
                  <c:v>97.049000000000007</c:v>
                </c:pt>
                <c:pt idx="47">
                  <c:v>97.094999999999999</c:v>
                </c:pt>
                <c:pt idx="48">
                  <c:v>96.974000000000004</c:v>
                </c:pt>
                <c:pt idx="49">
                  <c:v>96.954999999999998</c:v>
                </c:pt>
                <c:pt idx="50">
                  <c:v>96.494</c:v>
                </c:pt>
                <c:pt idx="51">
                  <c:v>95.938999999999993</c:v>
                </c:pt>
                <c:pt idx="52">
                  <c:v>95.867000000000004</c:v>
                </c:pt>
                <c:pt idx="53">
                  <c:v>95.656000000000006</c:v>
                </c:pt>
                <c:pt idx="54">
                  <c:v>95.46</c:v>
                </c:pt>
                <c:pt idx="55">
                  <c:v>95.668999999999997</c:v>
                </c:pt>
                <c:pt idx="56">
                  <c:v>95.745000000000005</c:v>
                </c:pt>
                <c:pt idx="57">
                  <c:v>95.447000000000003</c:v>
                </c:pt>
                <c:pt idx="58">
                  <c:v>95.734999999999999</c:v>
                </c:pt>
                <c:pt idx="59">
                  <c:v>95.756</c:v>
                </c:pt>
                <c:pt idx="60">
                  <c:v>95.352000000000004</c:v>
                </c:pt>
                <c:pt idx="61">
                  <c:v>94.644999999999996</c:v>
                </c:pt>
                <c:pt idx="62">
                  <c:v>94.397000000000006</c:v>
                </c:pt>
                <c:pt idx="63">
                  <c:v>93.959000000000003</c:v>
                </c:pt>
                <c:pt idx="64">
                  <c:v>93.488</c:v>
                </c:pt>
                <c:pt idx="65">
                  <c:v>93.494</c:v>
                </c:pt>
              </c:numCache>
            </c:numRef>
          </c:val>
          <c:smooth val="0"/>
          <c:extLst>
            <c:ext xmlns:c16="http://schemas.microsoft.com/office/drawing/2014/chart" uri="{C3380CC4-5D6E-409C-BE32-E72D297353CC}">
              <c16:uniqueId val="{00000000-8CF0-4E58-A918-F8268061D692}"/>
            </c:ext>
          </c:extLst>
        </c:ser>
        <c:ser>
          <c:idx val="1"/>
          <c:order val="1"/>
          <c:tx>
            <c:strRef>
              <c:f>'[3]SEC-9'!$H$698</c:f>
              <c:strCache>
                <c:ptCount val="1"/>
                <c:pt idx="0">
                  <c:v>Offer 2025 XS3063879368 </c:v>
                </c:pt>
              </c:strCache>
            </c:strRef>
          </c:tx>
          <c:spPr>
            <a:ln w="28575" cap="rnd">
              <a:solidFill>
                <a:schemeClr val="accent2"/>
              </a:solidFill>
              <a:prstDash val="sysDash"/>
              <a:round/>
            </a:ln>
            <a:effectLst/>
          </c:spPr>
          <c:marker>
            <c:symbol val="none"/>
          </c:marker>
          <c:cat>
            <c:numRef>
              <c:f>'[3]SEC-9'!$D$699:$D$764</c:f>
              <c:numCache>
                <c:formatCode>General</c:formatCode>
                <c:ptCount val="66"/>
                <c:pt idx="0">
                  <c:v>46204</c:v>
                </c:pt>
                <c:pt idx="1">
                  <c:v>46205</c:v>
                </c:pt>
                <c:pt idx="2">
                  <c:v>46206</c:v>
                </c:pt>
                <c:pt idx="3">
                  <c:v>46209</c:v>
                </c:pt>
                <c:pt idx="4">
                  <c:v>46210</c:v>
                </c:pt>
                <c:pt idx="5">
                  <c:v>46211</c:v>
                </c:pt>
                <c:pt idx="6">
                  <c:v>46212</c:v>
                </c:pt>
                <c:pt idx="7">
                  <c:v>46213</c:v>
                </c:pt>
                <c:pt idx="8">
                  <c:v>46216</c:v>
                </c:pt>
                <c:pt idx="9">
                  <c:v>46217</c:v>
                </c:pt>
                <c:pt idx="10">
                  <c:v>46218</c:v>
                </c:pt>
                <c:pt idx="11">
                  <c:v>46219</c:v>
                </c:pt>
                <c:pt idx="12">
                  <c:v>46220</c:v>
                </c:pt>
                <c:pt idx="13">
                  <c:v>46223</c:v>
                </c:pt>
                <c:pt idx="14">
                  <c:v>46224</c:v>
                </c:pt>
                <c:pt idx="15">
                  <c:v>46225</c:v>
                </c:pt>
                <c:pt idx="16">
                  <c:v>46226</c:v>
                </c:pt>
                <c:pt idx="17">
                  <c:v>46227</c:v>
                </c:pt>
                <c:pt idx="18">
                  <c:v>46230</c:v>
                </c:pt>
                <c:pt idx="19">
                  <c:v>46231</c:v>
                </c:pt>
                <c:pt idx="20">
                  <c:v>46232</c:v>
                </c:pt>
                <c:pt idx="21">
                  <c:v>46233</c:v>
                </c:pt>
                <c:pt idx="22">
                  <c:v>46234</c:v>
                </c:pt>
                <c:pt idx="23">
                  <c:v>46237</c:v>
                </c:pt>
                <c:pt idx="24">
                  <c:v>46238</c:v>
                </c:pt>
                <c:pt idx="25">
                  <c:v>46239</c:v>
                </c:pt>
                <c:pt idx="26">
                  <c:v>46240</c:v>
                </c:pt>
                <c:pt idx="27">
                  <c:v>46241</c:v>
                </c:pt>
                <c:pt idx="28">
                  <c:v>46244</c:v>
                </c:pt>
                <c:pt idx="29">
                  <c:v>46245</c:v>
                </c:pt>
                <c:pt idx="30">
                  <c:v>46246</c:v>
                </c:pt>
                <c:pt idx="31">
                  <c:v>46247</c:v>
                </c:pt>
                <c:pt idx="32">
                  <c:v>46248</c:v>
                </c:pt>
                <c:pt idx="33">
                  <c:v>46251</c:v>
                </c:pt>
                <c:pt idx="34">
                  <c:v>46252</c:v>
                </c:pt>
                <c:pt idx="35">
                  <c:v>46253</c:v>
                </c:pt>
                <c:pt idx="36">
                  <c:v>46254</c:v>
                </c:pt>
                <c:pt idx="37">
                  <c:v>46255</c:v>
                </c:pt>
                <c:pt idx="38">
                  <c:v>46258</c:v>
                </c:pt>
                <c:pt idx="39">
                  <c:v>46259</c:v>
                </c:pt>
                <c:pt idx="40">
                  <c:v>46260</c:v>
                </c:pt>
                <c:pt idx="41">
                  <c:v>46261</c:v>
                </c:pt>
                <c:pt idx="42">
                  <c:v>46262</c:v>
                </c:pt>
                <c:pt idx="43">
                  <c:v>46265</c:v>
                </c:pt>
                <c:pt idx="44">
                  <c:v>46266</c:v>
                </c:pt>
                <c:pt idx="45">
                  <c:v>46267</c:v>
                </c:pt>
                <c:pt idx="46">
                  <c:v>46268</c:v>
                </c:pt>
                <c:pt idx="47">
                  <c:v>46269</c:v>
                </c:pt>
                <c:pt idx="48">
                  <c:v>46272</c:v>
                </c:pt>
                <c:pt idx="49">
                  <c:v>46273</c:v>
                </c:pt>
                <c:pt idx="50">
                  <c:v>46274</c:v>
                </c:pt>
                <c:pt idx="51">
                  <c:v>46275</c:v>
                </c:pt>
                <c:pt idx="52">
                  <c:v>46276</c:v>
                </c:pt>
                <c:pt idx="53">
                  <c:v>46279</c:v>
                </c:pt>
                <c:pt idx="54">
                  <c:v>46280</c:v>
                </c:pt>
                <c:pt idx="55">
                  <c:v>46281</c:v>
                </c:pt>
                <c:pt idx="56">
                  <c:v>46282</c:v>
                </c:pt>
                <c:pt idx="57">
                  <c:v>46283</c:v>
                </c:pt>
                <c:pt idx="58">
                  <c:v>46286</c:v>
                </c:pt>
                <c:pt idx="59">
                  <c:v>46287</c:v>
                </c:pt>
                <c:pt idx="60">
                  <c:v>46288</c:v>
                </c:pt>
                <c:pt idx="61">
                  <c:v>46289</c:v>
                </c:pt>
                <c:pt idx="62">
                  <c:v>46290</c:v>
                </c:pt>
                <c:pt idx="63">
                  <c:v>46293</c:v>
                </c:pt>
                <c:pt idx="64">
                  <c:v>46294</c:v>
                </c:pt>
                <c:pt idx="65">
                  <c:v>46295</c:v>
                </c:pt>
              </c:numCache>
            </c:numRef>
          </c:cat>
          <c:val>
            <c:numRef>
              <c:f>'[3]SEC-9'!$H$699:$H$764</c:f>
              <c:numCache>
                <c:formatCode>General</c:formatCode>
                <c:ptCount val="66"/>
                <c:pt idx="0">
                  <c:v>99.582999999999998</c:v>
                </c:pt>
                <c:pt idx="1">
                  <c:v>99.429000000000002</c:v>
                </c:pt>
                <c:pt idx="2">
                  <c:v>99.385999999999996</c:v>
                </c:pt>
                <c:pt idx="3">
                  <c:v>99.272999999999996</c:v>
                </c:pt>
                <c:pt idx="4">
                  <c:v>98.956999999999994</c:v>
                </c:pt>
                <c:pt idx="5">
                  <c:v>98.203000000000003</c:v>
                </c:pt>
                <c:pt idx="6">
                  <c:v>98.56</c:v>
                </c:pt>
                <c:pt idx="7">
                  <c:v>98.620999999999995</c:v>
                </c:pt>
                <c:pt idx="8">
                  <c:v>98.378</c:v>
                </c:pt>
                <c:pt idx="9">
                  <c:v>98.304000000000002</c:v>
                </c:pt>
                <c:pt idx="10">
                  <c:v>98.247</c:v>
                </c:pt>
                <c:pt idx="11">
                  <c:v>98.126999999999995</c:v>
                </c:pt>
                <c:pt idx="12">
                  <c:v>98.091999999999999</c:v>
                </c:pt>
                <c:pt idx="13">
                  <c:v>98.117999999999995</c:v>
                </c:pt>
                <c:pt idx="14">
                  <c:v>98.031000000000006</c:v>
                </c:pt>
                <c:pt idx="15">
                  <c:v>98.03</c:v>
                </c:pt>
                <c:pt idx="16">
                  <c:v>97.811999999999998</c:v>
                </c:pt>
                <c:pt idx="17">
                  <c:v>97.876999999999995</c:v>
                </c:pt>
                <c:pt idx="18">
                  <c:v>98.256</c:v>
                </c:pt>
                <c:pt idx="19">
                  <c:v>98.311000000000007</c:v>
                </c:pt>
                <c:pt idx="20">
                  <c:v>98.194000000000003</c:v>
                </c:pt>
                <c:pt idx="21">
                  <c:v>98.03</c:v>
                </c:pt>
                <c:pt idx="22">
                  <c:v>97.897000000000006</c:v>
                </c:pt>
                <c:pt idx="23">
                  <c:v>98.192999999999998</c:v>
                </c:pt>
                <c:pt idx="24">
                  <c:v>98.358999999999995</c:v>
                </c:pt>
                <c:pt idx="25">
                  <c:v>98.501000000000005</c:v>
                </c:pt>
                <c:pt idx="26">
                  <c:v>98.424000000000007</c:v>
                </c:pt>
                <c:pt idx="27">
                  <c:v>98.5</c:v>
                </c:pt>
                <c:pt idx="28">
                  <c:v>98.376999999999995</c:v>
                </c:pt>
                <c:pt idx="29">
                  <c:v>98.325000000000003</c:v>
                </c:pt>
                <c:pt idx="30">
                  <c:v>98.444000000000003</c:v>
                </c:pt>
                <c:pt idx="31">
                  <c:v>98.600999999999999</c:v>
                </c:pt>
                <c:pt idx="32">
                  <c:v>98.195999999999998</c:v>
                </c:pt>
                <c:pt idx="33">
                  <c:v>98.045000000000002</c:v>
                </c:pt>
                <c:pt idx="34">
                  <c:v>97.816999999999993</c:v>
                </c:pt>
                <c:pt idx="35">
                  <c:v>97.847999999999999</c:v>
                </c:pt>
                <c:pt idx="36">
                  <c:v>97.68</c:v>
                </c:pt>
                <c:pt idx="37">
                  <c:v>97.665000000000006</c:v>
                </c:pt>
                <c:pt idx="38">
                  <c:v>97.662999999999997</c:v>
                </c:pt>
                <c:pt idx="39">
                  <c:v>97.960999999999999</c:v>
                </c:pt>
                <c:pt idx="40">
                  <c:v>97.91</c:v>
                </c:pt>
                <c:pt idx="41">
                  <c:v>97.915999999999997</c:v>
                </c:pt>
                <c:pt idx="42">
                  <c:v>97.834999999999994</c:v>
                </c:pt>
                <c:pt idx="43">
                  <c:v>97.575000000000003</c:v>
                </c:pt>
                <c:pt idx="44">
                  <c:v>97.313000000000002</c:v>
                </c:pt>
                <c:pt idx="45">
                  <c:v>96.817999999999998</c:v>
                </c:pt>
                <c:pt idx="46">
                  <c:v>97.195999999999998</c:v>
                </c:pt>
                <c:pt idx="47">
                  <c:v>97.242999999999995</c:v>
                </c:pt>
                <c:pt idx="48">
                  <c:v>97.117000000000004</c:v>
                </c:pt>
                <c:pt idx="49">
                  <c:v>97.069000000000003</c:v>
                </c:pt>
                <c:pt idx="50">
                  <c:v>96.697000000000003</c:v>
                </c:pt>
                <c:pt idx="51">
                  <c:v>96.123000000000005</c:v>
                </c:pt>
                <c:pt idx="52">
                  <c:v>96.064999999999998</c:v>
                </c:pt>
                <c:pt idx="53">
                  <c:v>95.769000000000005</c:v>
                </c:pt>
                <c:pt idx="54">
                  <c:v>95.534000000000006</c:v>
                </c:pt>
                <c:pt idx="55">
                  <c:v>95.744</c:v>
                </c:pt>
                <c:pt idx="56">
                  <c:v>95.894999999999996</c:v>
                </c:pt>
                <c:pt idx="57">
                  <c:v>95.664000000000001</c:v>
                </c:pt>
                <c:pt idx="58">
                  <c:v>95.911000000000001</c:v>
                </c:pt>
                <c:pt idx="59">
                  <c:v>95.957999999999998</c:v>
                </c:pt>
                <c:pt idx="60">
                  <c:v>95.477999999999994</c:v>
                </c:pt>
                <c:pt idx="61">
                  <c:v>94.835999999999999</c:v>
                </c:pt>
                <c:pt idx="62">
                  <c:v>94.614999999999995</c:v>
                </c:pt>
                <c:pt idx="63">
                  <c:v>94.153999999999996</c:v>
                </c:pt>
                <c:pt idx="64">
                  <c:v>93.594999999999999</c:v>
                </c:pt>
                <c:pt idx="65">
                  <c:v>93.596000000000004</c:v>
                </c:pt>
              </c:numCache>
            </c:numRef>
          </c:val>
          <c:smooth val="0"/>
          <c:extLst>
            <c:ext xmlns:c16="http://schemas.microsoft.com/office/drawing/2014/chart" uri="{C3380CC4-5D6E-409C-BE32-E72D297353CC}">
              <c16:uniqueId val="{00000001-8CF0-4E58-A918-F8268061D692}"/>
            </c:ext>
          </c:extLst>
        </c:ser>
        <c:dLbls>
          <c:showLegendKey val="0"/>
          <c:showVal val="0"/>
          <c:showCatName val="0"/>
          <c:showSerName val="0"/>
          <c:showPercent val="0"/>
          <c:showBubbleSize val="0"/>
        </c:dLbls>
        <c:smooth val="0"/>
        <c:axId val="510530048"/>
        <c:axId val="510531224"/>
      </c:lineChart>
      <c:dateAx>
        <c:axId val="51053004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crossAx val="510531224"/>
        <c:crosses val="autoZero"/>
        <c:auto val="0"/>
        <c:lblOffset val="100"/>
        <c:baseTimeUnit val="days"/>
        <c:majorUnit val="7"/>
        <c:majorTimeUnit val="days"/>
      </c:dateAx>
      <c:valAx>
        <c:axId val="510531224"/>
        <c:scaling>
          <c:orientation val="minMax"/>
          <c:max val="100.8"/>
          <c:min val="93"/>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r>
                  <a:rPr lang="en-US" sz="800">
                    <a:solidFill>
                      <a:srgbClr val="004A37"/>
                    </a:solidFill>
                    <a:latin typeface="Arial" panose="020B0604020202020204" pitchFamily="34" charset="0"/>
                    <a:cs typeface="Arial" panose="020B0604020202020204" pitchFamily="34" charset="0"/>
                  </a:rPr>
                  <a:t>EUR</a:t>
                </a:r>
              </a:p>
            </c:rich>
          </c:tx>
          <c:layout>
            <c:manualLayout>
              <c:xMode val="edge"/>
              <c:yMode val="edge"/>
              <c:x val="8.937916254446017E-3"/>
              <c:y val="0.37456996928340625"/>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title>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crossAx val="510530048"/>
        <c:crosses val="autoZero"/>
        <c:crossBetween val="between"/>
        <c:majorUnit val="1"/>
      </c:valAx>
      <c:spPr>
        <a:noFill/>
        <a:ln>
          <a:noFill/>
        </a:ln>
        <a:effectLst/>
      </c:spPr>
    </c:plotArea>
    <c:legend>
      <c:legendPos val="b"/>
      <c:layout>
        <c:manualLayout>
          <c:xMode val="edge"/>
          <c:yMode val="edge"/>
          <c:x val="1.222847232495403E-2"/>
          <c:y val="4.049307527178448E-2"/>
          <c:w val="0.95804284788196092"/>
          <c:h val="6.8229182074355951E-2"/>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004A37"/>
              </a:solidFill>
              <a:latin typeface="Arial" panose="020B0604020202020204" pitchFamily="34" charset="0"/>
              <a:ea typeface="+mn-ea"/>
              <a:cs typeface="Arial" panose="020B0604020202020204" pitchFamily="34" charset="0"/>
            </a:defRPr>
          </a:pPr>
          <a:endParaRPr lang="bg-BG"/>
        </a:p>
      </c:txPr>
    </c:legend>
    <c:plotVisOnly val="1"/>
    <c:dispBlanksAs val="gap"/>
    <c:showDLblsOverMax val="0"/>
  </c:chart>
  <c:spPr>
    <a:solidFill>
      <a:schemeClr val="bg1"/>
    </a:solidFill>
    <a:ln w="12700" cap="flat" cmpd="sng" algn="ctr">
      <a:solidFill>
        <a:schemeClr val="bg1"/>
      </a:solidFill>
      <a:round/>
    </a:ln>
    <a:effectLst/>
  </c:spPr>
  <c:txPr>
    <a:bodyPr/>
    <a:lstStyle/>
    <a:p>
      <a:pPr>
        <a:defRPr>
          <a:latin typeface="Times New Roman" panose="02020603050405020304" pitchFamily="18" charset="0"/>
          <a:cs typeface="Times New Roman" panose="02020603050405020304" pitchFamily="18" charset="0"/>
        </a:defRPr>
      </a:pPr>
      <a:endParaRPr lang="bg-BG"/>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9.png"/></Relationships>
</file>

<file path=xl/drawings/_rels/drawing9.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chart" Target="../charts/chart5.xml"/><Relationship Id="rId7" Type="http://schemas.openxmlformats.org/officeDocument/2006/relationships/chart" Target="../charts/chart9.xml"/><Relationship Id="rId2" Type="http://schemas.openxmlformats.org/officeDocument/2006/relationships/chart" Target="../charts/chart4.xml"/><Relationship Id="rId1" Type="http://schemas.openxmlformats.org/officeDocument/2006/relationships/chart" Target="../charts/chart3.xml"/><Relationship Id="rId6" Type="http://schemas.openxmlformats.org/officeDocument/2006/relationships/chart" Target="../charts/chart8.xml"/><Relationship Id="rId5" Type="http://schemas.openxmlformats.org/officeDocument/2006/relationships/chart" Target="../charts/chart7.xml"/><Relationship Id="rId4" Type="http://schemas.openxmlformats.org/officeDocument/2006/relationships/chart" Target="../charts/chart6.xml"/><Relationship Id="rId9"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2.emf"/><Relationship Id="rId2" Type="http://schemas.openxmlformats.org/officeDocument/2006/relationships/chart" Target="../charts/chart11.xml"/><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image" Target="../media/image1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3.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124234</xdr:colOff>
      <xdr:row>20</xdr:row>
      <xdr:rowOff>342843</xdr:rowOff>
    </xdr:to>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a:stretch>
          <a:fillRect/>
        </a:stretch>
      </xdr:blipFill>
      <xdr:spPr>
        <a:xfrm>
          <a:off x="685800" y="885825"/>
          <a:ext cx="4724809" cy="3743268"/>
        </a:xfrm>
        <a:prstGeom prst="rect">
          <a:avLst/>
        </a:prstGeom>
      </xdr:spPr>
    </xdr:pic>
    <xdr:clientData/>
  </xdr:twoCellAnchor>
  <xdr:twoCellAnchor>
    <xdr:from>
      <xdr:col>1</xdr:col>
      <xdr:colOff>0</xdr:colOff>
      <xdr:row>3</xdr:row>
      <xdr:rowOff>0</xdr:rowOff>
    </xdr:from>
    <xdr:to>
      <xdr:col>8</xdr:col>
      <xdr:colOff>123825</xdr:colOff>
      <xdr:row>20</xdr:row>
      <xdr:rowOff>342901</xdr:rowOff>
    </xdr:to>
    <xdr:graphicFrame macro="">
      <xdr:nvGraphicFramePr>
        <xdr:cNvPr id="3" name="Chart 2" descr="Note:The lev equivalent of government securities denominated in foreign currency is based on BNB exchange rates of foreign currencies against the Bulgarian lev quoted for the last business day of corresponding period.">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3</xdr:col>
      <xdr:colOff>676275</xdr:colOff>
      <xdr:row>27</xdr:row>
      <xdr:rowOff>9525</xdr:rowOff>
    </xdr:to>
    <xdr:pic>
      <xdr:nvPicPr>
        <xdr:cNvPr id="6" name="Picture 5">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400050"/>
          <a:ext cx="4819650" cy="501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xdr:row>
      <xdr:rowOff>0</xdr:rowOff>
    </xdr:from>
    <xdr:to>
      <xdr:col>8</xdr:col>
      <xdr:colOff>1638300</xdr:colOff>
      <xdr:row>27</xdr:row>
      <xdr:rowOff>9525</xdr:rowOff>
    </xdr:to>
    <xdr:pic>
      <xdr:nvPicPr>
        <xdr:cNvPr id="9" name="Picture 8">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33975" y="400050"/>
          <a:ext cx="4752975" cy="501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66675</xdr:colOff>
      <xdr:row>7</xdr:row>
      <xdr:rowOff>76200</xdr:rowOff>
    </xdr:from>
    <xdr:to>
      <xdr:col>12</xdr:col>
      <xdr:colOff>612730</xdr:colOff>
      <xdr:row>24</xdr:row>
      <xdr:rowOff>565360</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5143500" y="1476375"/>
          <a:ext cx="5346655" cy="388958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13</xdr:col>
      <xdr:colOff>485775</xdr:colOff>
      <xdr:row>32</xdr:row>
      <xdr:rowOff>57150</xdr:rowOff>
    </xdr:to>
    <xdr:pic>
      <xdr:nvPicPr>
        <xdr:cNvPr id="8" name="Picture 7">
          <a:extLst>
            <a:ext uri="{FF2B5EF4-FFF2-40B4-BE49-F238E27FC236}">
              <a16:creationId xmlns:a16="http://schemas.microsoft.com/office/drawing/2014/main" id="{00000000-0008-0000-08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4200" y="2200275"/>
          <a:ext cx="9686925" cy="4257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9113</xdr:colOff>
      <xdr:row>43</xdr:row>
      <xdr:rowOff>66214</xdr:rowOff>
    </xdr:from>
    <xdr:to>
      <xdr:col>7</xdr:col>
      <xdr:colOff>306336</xdr:colOff>
      <xdr:row>64</xdr:row>
      <xdr:rowOff>125052</xdr:rowOff>
    </xdr:to>
    <xdr:graphicFrame macro="">
      <xdr:nvGraphicFramePr>
        <xdr:cNvPr id="7" name="Chart 6">
          <a:extLst>
            <a:ext uri="{FF2B5EF4-FFF2-40B4-BE49-F238E27FC236}">
              <a16:creationId xmlns:a16="http://schemas.microsoft.com/office/drawing/2014/main" id="{00000000-0008-0000-09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0</xdr:colOff>
      <xdr:row>8</xdr:row>
      <xdr:rowOff>0</xdr:rowOff>
    </xdr:from>
    <xdr:to>
      <xdr:col>16</xdr:col>
      <xdr:colOff>76200</xdr:colOff>
      <xdr:row>29</xdr:row>
      <xdr:rowOff>9525</xdr:rowOff>
    </xdr:to>
    <xdr:pic>
      <xdr:nvPicPr>
        <xdr:cNvPr id="6" name="Picture 5">
          <a:extLst>
            <a:ext uri="{FF2B5EF4-FFF2-40B4-BE49-F238E27FC236}">
              <a16:creationId xmlns:a16="http://schemas.microsoft.com/office/drawing/2014/main" id="{00000000-0008-0000-09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62775" y="1781175"/>
          <a:ext cx="5238750" cy="421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304800</xdr:colOff>
      <xdr:row>3</xdr:row>
      <xdr:rowOff>171450</xdr:rowOff>
    </xdr:from>
    <xdr:to>
      <xdr:col>29</xdr:col>
      <xdr:colOff>285750</xdr:colOff>
      <xdr:row>28</xdr:row>
      <xdr:rowOff>180975</xdr:rowOff>
    </xdr:to>
    <xdr:pic>
      <xdr:nvPicPr>
        <xdr:cNvPr id="2" name="Picture 1">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735175" y="771525"/>
          <a:ext cx="5895975" cy="5191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c:userShapes xmlns:c="http://schemas.openxmlformats.org/drawingml/2006/chart">
  <cdr:relSizeAnchor xmlns:cdr="http://schemas.openxmlformats.org/drawingml/2006/chartDrawing">
    <cdr:from>
      <cdr:x>0.68143</cdr:x>
      <cdr:y>0.92368</cdr:y>
    </cdr:from>
    <cdr:to>
      <cdr:x>0.76536</cdr:x>
      <cdr:y>0.95946</cdr:y>
    </cdr:to>
    <cdr:sp macro="" textlink="">
      <cdr:nvSpPr>
        <cdr:cNvPr id="2" name="Rectangle 1"/>
        <cdr:cNvSpPr/>
      </cdr:nvSpPr>
      <cdr:spPr>
        <a:xfrm xmlns:a="http://schemas.openxmlformats.org/drawingml/2006/main">
          <a:off x="3545206" y="3934285"/>
          <a:ext cx="436656" cy="152401"/>
        </a:xfrm>
        <a:prstGeom xmlns:a="http://schemas.openxmlformats.org/drawingml/2006/main" prst="rect">
          <a:avLst/>
        </a:prstGeom>
        <a:ln xmlns:a="http://schemas.openxmlformats.org/drawingml/2006/main">
          <a:solidFill>
            <a:schemeClr val="bg1"/>
          </a:solidFill>
        </a:ln>
      </cdr:spPr>
      <cdr:style>
        <a:lnRef xmlns:a="http://schemas.openxmlformats.org/drawingml/2006/main" idx="2">
          <a:schemeClr val="dk1"/>
        </a:lnRef>
        <a:fillRef xmlns:a="http://schemas.openxmlformats.org/drawingml/2006/main" idx="1">
          <a:schemeClr val="lt1"/>
        </a:fillRef>
        <a:effectRef xmlns:a="http://schemas.openxmlformats.org/drawingml/2006/main" idx="0">
          <a:schemeClr val="dk1"/>
        </a:effectRef>
        <a:fontRef xmlns:a="http://schemas.openxmlformats.org/drawingml/2006/main" idx="minor">
          <a:schemeClr val="dk1"/>
        </a:fontRef>
      </cdr:style>
      <cdr:txBody>
        <a:bodyPr xmlns:a="http://schemas.openxmlformats.org/drawingml/2006/main" vertOverflow="clip"/>
        <a:lstStyle xmlns:a="http://schemas.openxmlformats.org/drawingml/2006/main"/>
        <a:p xmlns:a="http://schemas.openxmlformats.org/drawingml/2006/main">
          <a:r>
            <a:rPr lang="bg-BG" sz="900" b="0" i="0" u="none" strike="noStrike" kern="1200" baseline="0">
              <a:solidFill>
                <a:srgbClr val="004A37"/>
              </a:solidFill>
              <a:latin typeface="Arial" panose="020B0604020202020204" pitchFamily="34" charset="0"/>
              <a:ea typeface="+mn-ea"/>
              <a:cs typeface="Arial" panose="020B0604020202020204" pitchFamily="34" charset="0"/>
            </a:rPr>
            <a:t>202</a:t>
          </a:r>
          <a:r>
            <a:rPr lang="en-US" sz="900" b="0" i="0" u="none" strike="noStrike" kern="1200" baseline="0">
              <a:solidFill>
                <a:srgbClr val="004A37"/>
              </a:solidFill>
              <a:latin typeface="Times New Roman" panose="02020603050405020304" pitchFamily="18" charset="0"/>
              <a:ea typeface="+mn-ea"/>
              <a:cs typeface="Times New Roman" panose="02020603050405020304" pitchFamily="18" charset="0"/>
            </a:rPr>
            <a:t>6</a:t>
          </a:r>
          <a:endParaRPr lang="bg-BG" sz="900" b="0" i="0" u="none" strike="noStrike" kern="1200" baseline="0">
            <a:solidFill>
              <a:srgbClr val="004A37"/>
            </a:solidFill>
            <a:latin typeface="Times New Roman" panose="02020603050405020304" pitchFamily="18" charset="0"/>
            <a:ea typeface="+mn-ea"/>
            <a:cs typeface="Times New Roman" panose="02020603050405020304" pitchFamily="18" charset="0"/>
          </a:endParaRPr>
        </a:p>
      </cdr:txBody>
    </cdr:sp>
  </cdr:relSizeAnchor>
</c:userShapes>
</file>

<file path=xl/drawings/drawing7.xml><?xml version="1.0" encoding="utf-8"?>
<xdr:wsDr xmlns:xdr="http://schemas.openxmlformats.org/drawingml/2006/spreadsheetDrawing" xmlns:a="http://schemas.openxmlformats.org/drawingml/2006/main">
  <xdr:twoCellAnchor editAs="oneCell">
    <xdr:from>
      <xdr:col>6</xdr:col>
      <xdr:colOff>0</xdr:colOff>
      <xdr:row>4</xdr:row>
      <xdr:rowOff>0</xdr:rowOff>
    </xdr:from>
    <xdr:to>
      <xdr:col>18</xdr:col>
      <xdr:colOff>628650</xdr:colOff>
      <xdr:row>28</xdr:row>
      <xdr:rowOff>119964</xdr:rowOff>
    </xdr:to>
    <xdr:sp macro="" textlink="">
      <xdr:nvSpPr>
        <xdr:cNvPr id="6146" name="AutoShape 2">
          <a:extLst>
            <a:ext uri="{FF2B5EF4-FFF2-40B4-BE49-F238E27FC236}">
              <a16:creationId xmlns:a16="http://schemas.microsoft.com/office/drawing/2014/main" id="{00000000-0008-0000-0A00-000002180000}"/>
            </a:ext>
          </a:extLst>
        </xdr:cNvPr>
        <xdr:cNvSpPr>
          <a:spLocks noChangeAspect="1" noChangeArrowheads="1"/>
        </xdr:cNvSpPr>
      </xdr:nvSpPr>
      <xdr:spPr bwMode="auto">
        <a:xfrm>
          <a:off x="7419975" y="1457325"/>
          <a:ext cx="4943475" cy="4962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xdr:row>
      <xdr:rowOff>0</xdr:rowOff>
    </xdr:from>
    <xdr:to>
      <xdr:col>15</xdr:col>
      <xdr:colOff>608915</xdr:colOff>
      <xdr:row>4</xdr:row>
      <xdr:rowOff>55999</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a:stretch>
          <a:fillRect/>
        </a:stretch>
      </xdr:blipFill>
      <xdr:spPr>
        <a:xfrm>
          <a:off x="1028700" y="400050"/>
          <a:ext cx="5285690" cy="43041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7</xdr:col>
      <xdr:colOff>905549</xdr:colOff>
      <xdr:row>26</xdr:row>
      <xdr:rowOff>151689</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685800" y="400050"/>
          <a:ext cx="7773074" cy="498086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1191</xdr:colOff>
      <xdr:row>2</xdr:row>
      <xdr:rowOff>85724</xdr:rowOff>
    </xdr:from>
    <xdr:to>
      <xdr:col>6</xdr:col>
      <xdr:colOff>695325</xdr:colOff>
      <xdr:row>13</xdr:row>
      <xdr:rowOff>123825</xdr:rowOff>
    </xdr:to>
    <xdr:graphicFrame macro="">
      <xdr:nvGraphicFramePr>
        <xdr:cNvPr id="25" name="Chart 24">
          <a:extLst>
            <a:ext uri="{FF2B5EF4-FFF2-40B4-BE49-F238E27FC236}">
              <a16:creationId xmlns:a16="http://schemas.microsoft.com/office/drawing/2014/main" id="{00000000-0008-0000-0C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66676</xdr:colOff>
      <xdr:row>38</xdr:row>
      <xdr:rowOff>38100</xdr:rowOff>
    </xdr:from>
    <xdr:to>
      <xdr:col>6</xdr:col>
      <xdr:colOff>838200</xdr:colOff>
      <xdr:row>52</xdr:row>
      <xdr:rowOff>133349</xdr:rowOff>
    </xdr:to>
    <xdr:graphicFrame macro="">
      <xdr:nvGraphicFramePr>
        <xdr:cNvPr id="21" name="Chart 20">
          <a:extLst>
            <a:ext uri="{FF2B5EF4-FFF2-40B4-BE49-F238E27FC236}">
              <a16:creationId xmlns:a16="http://schemas.microsoft.com/office/drawing/2014/main" id="{00000000-0008-0000-0C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238125</xdr:colOff>
      <xdr:row>55</xdr:row>
      <xdr:rowOff>95251</xdr:rowOff>
    </xdr:from>
    <xdr:to>
      <xdr:col>6</xdr:col>
      <xdr:colOff>981075</xdr:colOff>
      <xdr:row>67</xdr:row>
      <xdr:rowOff>76201</xdr:rowOff>
    </xdr:to>
    <xdr:graphicFrame macro="">
      <xdr:nvGraphicFramePr>
        <xdr:cNvPr id="28" name="Chart 27">
          <a:extLst>
            <a:ext uri="{FF2B5EF4-FFF2-40B4-BE49-F238E27FC236}">
              <a16:creationId xmlns:a16="http://schemas.microsoft.com/office/drawing/2014/main" id="{00000000-0008-0000-0C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1</xdr:colOff>
      <xdr:row>55</xdr:row>
      <xdr:rowOff>19050</xdr:rowOff>
    </xdr:from>
    <xdr:to>
      <xdr:col>13</xdr:col>
      <xdr:colOff>571500</xdr:colOff>
      <xdr:row>68</xdr:row>
      <xdr:rowOff>28575</xdr:rowOff>
    </xdr:to>
    <xdr:graphicFrame macro="">
      <xdr:nvGraphicFramePr>
        <xdr:cNvPr id="14" name="Chart 13">
          <a:extLst>
            <a:ext uri="{FF2B5EF4-FFF2-40B4-BE49-F238E27FC236}">
              <a16:creationId xmlns:a16="http://schemas.microsoft.com/office/drawing/2014/main" id="{00000000-0008-0000-0C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114301</xdr:colOff>
      <xdr:row>17</xdr:row>
      <xdr:rowOff>409573</xdr:rowOff>
    </xdr:from>
    <xdr:to>
      <xdr:col>6</xdr:col>
      <xdr:colOff>676275</xdr:colOff>
      <xdr:row>31</xdr:row>
      <xdr:rowOff>85725</xdr:rowOff>
    </xdr:to>
    <xdr:graphicFrame macro="">
      <xdr:nvGraphicFramePr>
        <xdr:cNvPr id="23" name="Chart 22">
          <a:extLst>
            <a:ext uri="{FF2B5EF4-FFF2-40B4-BE49-F238E27FC236}">
              <a16:creationId xmlns:a16="http://schemas.microsoft.com/office/drawing/2014/main" id="{00000000-0008-0000-0C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57149</xdr:colOff>
      <xdr:row>17</xdr:row>
      <xdr:rowOff>447674</xdr:rowOff>
    </xdr:from>
    <xdr:to>
      <xdr:col>13</xdr:col>
      <xdr:colOff>285749</xdr:colOff>
      <xdr:row>30</xdr:row>
      <xdr:rowOff>85724</xdr:rowOff>
    </xdr:to>
    <xdr:graphicFrame macro="">
      <xdr:nvGraphicFramePr>
        <xdr:cNvPr id="27" name="Chart 26">
          <a:extLst>
            <a:ext uri="{FF2B5EF4-FFF2-40B4-BE49-F238E27FC236}">
              <a16:creationId xmlns:a16="http://schemas.microsoft.com/office/drawing/2014/main" id="{00000000-0008-0000-0C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914400</xdr:colOff>
      <xdr:row>37</xdr:row>
      <xdr:rowOff>238125</xdr:rowOff>
    </xdr:from>
    <xdr:to>
      <xdr:col>13</xdr:col>
      <xdr:colOff>638175</xdr:colOff>
      <xdr:row>52</xdr:row>
      <xdr:rowOff>76201</xdr:rowOff>
    </xdr:to>
    <xdr:graphicFrame macro="">
      <xdr:nvGraphicFramePr>
        <xdr:cNvPr id="31" name="Chart 30">
          <a:extLst>
            <a:ext uri="{FF2B5EF4-FFF2-40B4-BE49-F238E27FC236}">
              <a16:creationId xmlns:a16="http://schemas.microsoft.com/office/drawing/2014/main" id="{00000000-0008-0000-0C00-00001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xdr:col>
      <xdr:colOff>295275</xdr:colOff>
      <xdr:row>13</xdr:row>
      <xdr:rowOff>152400</xdr:rowOff>
    </xdr:from>
    <xdr:to>
      <xdr:col>6</xdr:col>
      <xdr:colOff>428625</xdr:colOff>
      <xdr:row>15</xdr:row>
      <xdr:rowOff>47588</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8"/>
        <a:stretch>
          <a:fillRect/>
        </a:stretch>
      </xdr:blipFill>
      <xdr:spPr>
        <a:xfrm>
          <a:off x="581025" y="3305175"/>
          <a:ext cx="4305300" cy="295238"/>
        </a:xfrm>
        <a:prstGeom prst="rect">
          <a:avLst/>
        </a:prstGeom>
      </xdr:spPr>
    </xdr:pic>
    <xdr:clientData/>
  </xdr:twoCellAnchor>
  <xdr:twoCellAnchor editAs="oneCell">
    <xdr:from>
      <xdr:col>7</xdr:col>
      <xdr:colOff>0</xdr:colOff>
      <xdr:row>0</xdr:row>
      <xdr:rowOff>38100</xdr:rowOff>
    </xdr:from>
    <xdr:to>
      <xdr:col>13</xdr:col>
      <xdr:colOff>238124</xdr:colOff>
      <xdr:row>14</xdr:row>
      <xdr:rowOff>76200</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9"/>
        <a:stretch>
          <a:fillRect/>
        </a:stretch>
      </xdr:blipFill>
      <xdr:spPr>
        <a:xfrm>
          <a:off x="5334000" y="38100"/>
          <a:ext cx="4495799" cy="34099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3317</xdr:colOff>
      <xdr:row>3</xdr:row>
      <xdr:rowOff>180975</xdr:rowOff>
    </xdr:from>
    <xdr:to>
      <xdr:col>6</xdr:col>
      <xdr:colOff>357188</xdr:colOff>
      <xdr:row>15</xdr:row>
      <xdr:rowOff>171450</xdr:rowOff>
    </xdr:to>
    <xdr:graphicFrame macro="">
      <xdr:nvGraphicFramePr>
        <xdr:cNvPr id="6" name="Chart 5">
          <a:extLst>
            <a:ext uri="{FF2B5EF4-FFF2-40B4-BE49-F238E27FC236}">
              <a16:creationId xmlns:a16="http://schemas.microsoft.com/office/drawing/2014/main" id="{00000000-0008-0000-0D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74915</xdr:colOff>
      <xdr:row>4</xdr:row>
      <xdr:rowOff>1</xdr:rowOff>
    </xdr:from>
    <xdr:to>
      <xdr:col>15</xdr:col>
      <xdr:colOff>99219</xdr:colOff>
      <xdr:row>15</xdr:row>
      <xdr:rowOff>142876</xdr:rowOff>
    </xdr:to>
    <xdr:graphicFrame macro="">
      <xdr:nvGraphicFramePr>
        <xdr:cNvPr id="8" name="Chart 7">
          <a:extLst>
            <a:ext uri="{FF2B5EF4-FFF2-40B4-BE49-F238E27FC236}">
              <a16:creationId xmlns:a16="http://schemas.microsoft.com/office/drawing/2014/main" id="{00000000-0008-0000-0D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mc:AlternateContent xmlns:mc="http://schemas.openxmlformats.org/markup-compatibility/2006">
    <mc:Choice xmlns:a14="http://schemas.microsoft.com/office/drawing/2010/main" Requires="a14">
      <xdr:twoCellAnchor editAs="oneCell">
        <xdr:from>
          <xdr:col>0</xdr:col>
          <xdr:colOff>190500</xdr:colOff>
          <xdr:row>16</xdr:row>
          <xdr:rowOff>200024</xdr:rowOff>
        </xdr:from>
        <xdr:to>
          <xdr:col>9</xdr:col>
          <xdr:colOff>19050</xdr:colOff>
          <xdr:row>31</xdr:row>
          <xdr:rowOff>123824</xdr:rowOff>
        </xdr:to>
        <xdr:pic>
          <xdr:nvPicPr>
            <xdr:cNvPr id="25" name="Picture 24">
              <a:extLst>
                <a:ext uri="{FF2B5EF4-FFF2-40B4-BE49-F238E27FC236}">
                  <a16:creationId xmlns:a16="http://schemas.microsoft.com/office/drawing/2014/main" id="{00000000-0008-0000-0D00-000019000000}"/>
                </a:ext>
              </a:extLst>
            </xdr:cNvPr>
            <xdr:cNvPicPr>
              <a:picLocks noChangeAspect="1" noChangeArrowheads="1"/>
              <a:extLst>
                <a:ext uri="{84589F7E-364E-4C9E-8A38-B11213B215E9}">
                  <a14:cameraTool cellRange="'[3]SEC-9'!$J$793:$R$809" spid="_x0000_s9276"/>
                </a:ext>
              </a:extLst>
            </xdr:cNvPicPr>
          </xdr:nvPicPr>
          <xdr:blipFill>
            <a:blip xmlns:r="http://schemas.openxmlformats.org/officeDocument/2006/relationships" r:embed="rId3"/>
            <a:srcRect/>
            <a:stretch>
              <a:fillRect/>
            </a:stretch>
          </xdr:blipFill>
          <xdr:spPr bwMode="auto">
            <a:xfrm>
              <a:off x="190500" y="3400424"/>
              <a:ext cx="4610100" cy="29241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152400</xdr:colOff>
      <xdr:row>22</xdr:row>
      <xdr:rowOff>9525</xdr:rowOff>
    </xdr:to>
    <xdr:pic>
      <xdr:nvPicPr>
        <xdr:cNvPr id="6" name="Picture 5">
          <a:extLst>
            <a:ext uri="{FF2B5EF4-FFF2-40B4-BE49-F238E27FC236}">
              <a16:creationId xmlns:a16="http://schemas.microsoft.com/office/drawing/2014/main" id="{00000000-0008-0000-0E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400050"/>
          <a:ext cx="4953000" cy="4010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ikolaS\Desktop\3%20&#1052;&#1077;&#1089;&#1077;&#1095;&#1085;&#1080;%20&#1089;&#1087;&#1088;&#1072;&#1074;&#1082;&#1080;\Copy%20of%20BNB_New-ENG%20Draft_visual%20identification_Septemb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NikolaS\Desktop\3%20&#1052;&#1077;&#1089;&#1077;&#1095;&#1085;&#1080;%20&#1089;&#1087;&#1088;&#1072;&#1074;&#1082;&#1080;\&#1052;&#1072;&#1088;&#1090;%20&#1054;&#1082;&#1086;&#1085;&#1095;&#1072;&#1090;&#1077;&#1083;&#1085;&#1072;%20&#1089;&#1088;&#1077;&#1076;&#1085;&#1086;&#1087;&#1088;&#1077;&#1090;&#1077;&#1075;&#1083;&#1077;&#1085;&#1072;%20&#1075;&#1086;&#1076;&#1080;&#1096;&#1085;&#1072;%20&#1076;&#1086;&#1093;&#1086;&#1076;&#1085;&#1086;&#1089;&#1090;%20&#1087;&#1086;%20&#1088;&#1077;&#1087;&#1086;%20&#1089;&#1076;&#1077;&#1083;&#1082;&#1080;%20I%20&#1090;&#1088;&#1080;&#1084;.%202026%20&#1075;.EN%20Las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MariyaTs\Desktop\3m%20&#1073;&#1102;&#1083;&#1077;&#1090;&#1080;&#1085;%20&#1089;&#1088;&#1077;&#1076;&#1085;&#1086;%20&#1075;&#1086;&#1076;&#1080;&#1087;&#1085;&#1072;%20&#1076;&#1086;&#1093;&#1086;&#1076;&#1085;&#1086;&#1089;&#1090;%20&#1088;&#1077;&#1087;&#1086;%20&#1089;&#1076;&#1077;&#1083;\Niki\&#1042;&#1077;&#1088;&#1085;&#1080;\&#1070;&#1083;&#1080;%20&#1089;&#1077;&#1087;&#1090;&#1077;&#1084;&#1074;&#1088;&#1080;-Bloomberg-Quotex\BNB_EN%20Draft_July%20September%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1"/>
    </sheetNames>
    <sheetDataSet>
      <sheetData sheetId="0">
        <row r="1">
          <cell r="B1" t="str">
            <v>frozen government securities as a security on budget funds</v>
          </cell>
          <cell r="C1" t="str">
            <v>mobilised Eurosystem credit operations</v>
          </cell>
          <cell r="D1" t="str">
            <v>frozen government securities on registered pledges</v>
          </cell>
        </row>
        <row r="3">
          <cell r="A3" t="str">
            <v>30.ІX.2023</v>
          </cell>
          <cell r="B3">
            <v>1289.19</v>
          </cell>
          <cell r="D3">
            <v>0</v>
          </cell>
        </row>
        <row r="4">
          <cell r="A4" t="str">
            <v>30.ІX.2024</v>
          </cell>
          <cell r="B4">
            <v>1480.33</v>
          </cell>
          <cell r="D4">
            <v>0</v>
          </cell>
        </row>
        <row r="5">
          <cell r="A5" t="str">
            <v>30.ІX.2025</v>
          </cell>
          <cell r="B5">
            <v>1516.52</v>
          </cell>
          <cell r="D5">
            <v>0</v>
          </cell>
        </row>
        <row r="6">
          <cell r="A6" t="str">
            <v>30.ІX.2026</v>
          </cell>
          <cell r="B6">
            <v>1790.06</v>
          </cell>
          <cell r="C6">
            <v>73</v>
          </cell>
          <cell r="D6">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6"/>
      <sheetName val="Sheet1"/>
      <sheetName val="LIST"/>
    </sheetNames>
    <sheetDataSet>
      <sheetData sheetId="0">
        <row r="6">
          <cell r="B6">
            <v>2.84</v>
          </cell>
        </row>
        <row r="9">
          <cell r="B9">
            <v>2.2599999999999998</v>
          </cell>
          <cell r="C9">
            <v>2.2799999999999998</v>
          </cell>
          <cell r="D9">
            <v>2.29</v>
          </cell>
        </row>
        <row r="10">
          <cell r="B10">
            <v>2.08</v>
          </cell>
          <cell r="C10">
            <v>2.14</v>
          </cell>
          <cell r="D10">
            <v>2.13</v>
          </cell>
        </row>
        <row r="11">
          <cell r="B11">
            <v>1.92</v>
          </cell>
          <cell r="C11">
            <v>1.96</v>
          </cell>
          <cell r="D11">
            <v>1.93</v>
          </cell>
        </row>
        <row r="12">
          <cell r="A12" t="str">
            <v>VII</v>
          </cell>
          <cell r="B12">
            <v>1.83</v>
          </cell>
          <cell r="C12">
            <v>1.87</v>
          </cell>
          <cell r="D12">
            <v>1.87</v>
          </cell>
        </row>
        <row r="13">
          <cell r="A13" t="str">
            <v>VIII</v>
          </cell>
          <cell r="B13">
            <v>1.84</v>
          </cell>
          <cell r="C13">
            <v>1.84</v>
          </cell>
          <cell r="D13">
            <v>1.88</v>
          </cell>
        </row>
        <row r="14">
          <cell r="A14" t="str">
            <v>IX</v>
          </cell>
          <cell r="B14">
            <v>1.83</v>
          </cell>
          <cell r="C14">
            <v>1.86</v>
          </cell>
          <cell r="D14">
            <v>1.87</v>
          </cell>
        </row>
        <row r="15">
          <cell r="A15" t="str">
            <v>X</v>
          </cell>
          <cell r="B15">
            <v>1.83</v>
          </cell>
          <cell r="C15">
            <v>1.87</v>
          </cell>
          <cell r="D15">
            <v>1.92</v>
          </cell>
        </row>
        <row r="16">
          <cell r="A16" t="str">
            <v>XI</v>
          </cell>
          <cell r="B16">
            <v>1.84</v>
          </cell>
          <cell r="C16">
            <v>1.85</v>
          </cell>
          <cell r="D16">
            <v>1.88</v>
          </cell>
        </row>
        <row r="17">
          <cell r="A17" t="str">
            <v>XII</v>
          </cell>
          <cell r="B17">
            <v>1.85</v>
          </cell>
          <cell r="C17">
            <v>1.85</v>
          </cell>
          <cell r="D17">
            <v>0</v>
          </cell>
        </row>
        <row r="18">
          <cell r="A18" t="str">
            <v>I</v>
          </cell>
        </row>
        <row r="19">
          <cell r="A19" t="str">
            <v>II</v>
          </cell>
        </row>
        <row r="20">
          <cell r="A20" t="str">
            <v>III</v>
          </cell>
        </row>
      </sheetData>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0"/>
      <sheetName val="PRI-1"/>
      <sheetName val="PRI-2"/>
      <sheetName val="PRI-3"/>
      <sheetName val="PRI-4"/>
      <sheetName val="SEC-1"/>
      <sheetName val="SEC-2"/>
      <sheetName val="SEC-3"/>
      <sheetName val="SEC-4"/>
      <sheetName val="SEC-5"/>
      <sheetName val="SEC-6"/>
      <sheetName val="SEC-7"/>
      <sheetName val="SEC-8"/>
      <sheetName val="SEC-9"/>
      <sheetName val="Sheet1"/>
      <sheetName val="SEC-9A"/>
      <sheetName val="SEC-9B"/>
      <sheetName val="SEC-10"/>
      <sheetName val="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B2" t="str">
            <v>Bid 2020 XS2234571425</v>
          </cell>
          <cell r="C2" t="str">
            <v>Offer 2020 XS2234571425</v>
          </cell>
          <cell r="D2" t="str">
            <v xml:space="preserve">Bid 2023 XS2579483822/Rule144A </v>
          </cell>
          <cell r="G2" t="str">
            <v xml:space="preserve">Offer 2023 XS2579483822/Rule144A </v>
          </cell>
          <cell r="H2" t="str">
            <v>Bid 2023 XS2579483319/Regulation S</v>
          </cell>
          <cell r="J2" t="str">
            <v>Offer 2023 XS2579483319/Regulation S</v>
          </cell>
          <cell r="L2" t="str">
            <v>Bid 2025 XS3124345631</v>
          </cell>
          <cell r="M2" t="str">
            <v>Offer 2025 XS3124345631</v>
          </cell>
        </row>
        <row r="3">
          <cell r="A3">
            <v>46204</v>
          </cell>
          <cell r="B3">
            <v>89.823999999999998</v>
          </cell>
          <cell r="C3">
            <v>90.016000000000005</v>
          </cell>
          <cell r="D3">
            <v>106.774</v>
          </cell>
          <cell r="G3">
            <v>106.858</v>
          </cell>
          <cell r="H3">
            <v>106.774</v>
          </cell>
          <cell r="J3">
            <v>106.858</v>
          </cell>
          <cell r="L3">
            <v>97.27</v>
          </cell>
          <cell r="M3">
            <v>97.418999999999997</v>
          </cell>
        </row>
        <row r="4">
          <cell r="A4">
            <v>46205</v>
          </cell>
          <cell r="B4">
            <v>89.781999999999996</v>
          </cell>
          <cell r="C4">
            <v>89.944999999999993</v>
          </cell>
          <cell r="D4">
            <v>106.657</v>
          </cell>
          <cell r="G4">
            <v>106.72499999999999</v>
          </cell>
          <cell r="H4">
            <v>106.657</v>
          </cell>
          <cell r="J4">
            <v>106.72499999999999</v>
          </cell>
          <cell r="L4">
            <v>97.042000000000002</v>
          </cell>
          <cell r="M4">
            <v>97.256</v>
          </cell>
        </row>
        <row r="5">
          <cell r="A5">
            <v>46206</v>
          </cell>
          <cell r="B5">
            <v>89.748999999999995</v>
          </cell>
          <cell r="C5">
            <v>89.903999999999996</v>
          </cell>
          <cell r="D5">
            <v>106.535</v>
          </cell>
          <cell r="G5">
            <v>106.593</v>
          </cell>
          <cell r="H5">
            <v>106.535</v>
          </cell>
          <cell r="J5">
            <v>106.593</v>
          </cell>
          <cell r="L5">
            <v>97.012</v>
          </cell>
          <cell r="M5">
            <v>97.230999999999995</v>
          </cell>
        </row>
        <row r="6">
          <cell r="A6">
            <v>46209</v>
          </cell>
          <cell r="B6">
            <v>89.72</v>
          </cell>
          <cell r="C6">
            <v>89.834000000000003</v>
          </cell>
          <cell r="D6">
            <v>106.505</v>
          </cell>
          <cell r="G6">
            <v>106.636</v>
          </cell>
          <cell r="H6">
            <v>106.505</v>
          </cell>
          <cell r="J6">
            <v>106.636</v>
          </cell>
          <cell r="L6">
            <v>96.956999999999994</v>
          </cell>
          <cell r="M6">
            <v>97.194000000000003</v>
          </cell>
        </row>
        <row r="7">
          <cell r="A7">
            <v>46210</v>
          </cell>
          <cell r="B7">
            <v>89.650999999999996</v>
          </cell>
          <cell r="C7">
            <v>89.79</v>
          </cell>
          <cell r="D7">
            <v>106.148</v>
          </cell>
          <cell r="G7">
            <v>106.249</v>
          </cell>
          <cell r="H7">
            <v>106.148</v>
          </cell>
          <cell r="J7">
            <v>106.249</v>
          </cell>
          <cell r="L7">
            <v>96.433000000000007</v>
          </cell>
          <cell r="M7">
            <v>96.59</v>
          </cell>
        </row>
        <row r="8">
          <cell r="A8">
            <v>46211</v>
          </cell>
          <cell r="B8">
            <v>89.326999999999998</v>
          </cell>
          <cell r="C8">
            <v>89.475999999999999</v>
          </cell>
          <cell r="D8">
            <v>105.628</v>
          </cell>
          <cell r="G8">
            <v>105.747</v>
          </cell>
          <cell r="H8">
            <v>105.628</v>
          </cell>
          <cell r="J8">
            <v>105.747</v>
          </cell>
          <cell r="L8">
            <v>95.917000000000002</v>
          </cell>
          <cell r="M8">
            <v>96.186000000000007</v>
          </cell>
        </row>
        <row r="9">
          <cell r="A9">
            <v>46212</v>
          </cell>
          <cell r="B9">
            <v>89.44</v>
          </cell>
          <cell r="C9">
            <v>89.61</v>
          </cell>
          <cell r="D9">
            <v>105.843</v>
          </cell>
          <cell r="G9">
            <v>106.03100000000001</v>
          </cell>
          <cell r="H9">
            <v>105.843</v>
          </cell>
          <cell r="J9">
            <v>106.03100000000001</v>
          </cell>
          <cell r="L9">
            <v>96.161000000000001</v>
          </cell>
          <cell r="M9">
            <v>96.305999999999997</v>
          </cell>
        </row>
        <row r="10">
          <cell r="A10">
            <v>46213</v>
          </cell>
          <cell r="B10">
            <v>89.528999999999996</v>
          </cell>
          <cell r="C10">
            <v>89.671000000000006</v>
          </cell>
          <cell r="D10">
            <v>105.9</v>
          </cell>
          <cell r="G10">
            <v>106.098</v>
          </cell>
          <cell r="H10">
            <v>105.9</v>
          </cell>
          <cell r="J10">
            <v>106.098</v>
          </cell>
          <cell r="L10">
            <v>96.272000000000006</v>
          </cell>
          <cell r="M10">
            <v>96.498000000000005</v>
          </cell>
        </row>
        <row r="11">
          <cell r="A11">
            <v>46216</v>
          </cell>
          <cell r="B11">
            <v>89.346999999999994</v>
          </cell>
          <cell r="C11">
            <v>89.525000000000006</v>
          </cell>
          <cell r="D11">
            <v>105.679</v>
          </cell>
          <cell r="G11">
            <v>105.85899999999999</v>
          </cell>
          <cell r="H11">
            <v>105.679</v>
          </cell>
          <cell r="J11">
            <v>105.85899999999999</v>
          </cell>
          <cell r="L11">
            <v>96.096999999999994</v>
          </cell>
          <cell r="M11">
            <v>96.262</v>
          </cell>
        </row>
        <row r="12">
          <cell r="A12">
            <v>46217</v>
          </cell>
          <cell r="B12">
            <v>89.296000000000006</v>
          </cell>
          <cell r="C12">
            <v>89.460999999999999</v>
          </cell>
          <cell r="D12">
            <v>105.681</v>
          </cell>
          <cell r="G12">
            <v>105.83799999999999</v>
          </cell>
          <cell r="H12">
            <v>105.681</v>
          </cell>
          <cell r="J12">
            <v>105.83799999999999</v>
          </cell>
          <cell r="L12">
            <v>96.004999999999995</v>
          </cell>
          <cell r="M12">
            <v>96.18</v>
          </cell>
        </row>
        <row r="13">
          <cell r="A13">
            <v>46218</v>
          </cell>
          <cell r="B13">
            <v>89.311999999999998</v>
          </cell>
          <cell r="C13">
            <v>89.459000000000003</v>
          </cell>
          <cell r="D13">
            <v>105.55800000000001</v>
          </cell>
          <cell r="G13">
            <v>105.735</v>
          </cell>
          <cell r="H13">
            <v>105.55800000000001</v>
          </cell>
          <cell r="J13">
            <v>105.735</v>
          </cell>
          <cell r="L13">
            <v>95.867000000000004</v>
          </cell>
          <cell r="M13">
            <v>96.054000000000002</v>
          </cell>
        </row>
        <row r="14">
          <cell r="A14">
            <v>46219</v>
          </cell>
          <cell r="B14">
            <v>89.307000000000002</v>
          </cell>
          <cell r="C14">
            <v>89.459000000000003</v>
          </cell>
          <cell r="D14">
            <v>105.422</v>
          </cell>
          <cell r="G14">
            <v>105.599</v>
          </cell>
          <cell r="H14">
            <v>105.422</v>
          </cell>
          <cell r="J14">
            <v>105.599</v>
          </cell>
          <cell r="L14">
            <v>95.768000000000001</v>
          </cell>
          <cell r="M14">
            <v>95.91</v>
          </cell>
        </row>
        <row r="15">
          <cell r="A15">
            <v>46220</v>
          </cell>
          <cell r="B15">
            <v>89.242999999999995</v>
          </cell>
          <cell r="C15">
            <v>89.334000000000003</v>
          </cell>
          <cell r="D15">
            <v>105.46899999999999</v>
          </cell>
          <cell r="G15">
            <v>105.613</v>
          </cell>
          <cell r="H15">
            <v>105.46899999999999</v>
          </cell>
          <cell r="J15">
            <v>105.613</v>
          </cell>
          <cell r="L15">
            <v>95.7</v>
          </cell>
          <cell r="M15">
            <v>95.911000000000001</v>
          </cell>
        </row>
        <row r="16">
          <cell r="A16">
            <v>46223</v>
          </cell>
          <cell r="B16">
            <v>89.296000000000006</v>
          </cell>
          <cell r="C16">
            <v>89.424000000000007</v>
          </cell>
          <cell r="D16">
            <v>105.41</v>
          </cell>
          <cell r="G16">
            <v>105.502</v>
          </cell>
          <cell r="H16">
            <v>105.41</v>
          </cell>
          <cell r="J16">
            <v>105.502</v>
          </cell>
          <cell r="L16">
            <v>95.668000000000006</v>
          </cell>
          <cell r="M16">
            <v>95.864000000000004</v>
          </cell>
        </row>
        <row r="17">
          <cell r="A17">
            <v>46224</v>
          </cell>
          <cell r="B17">
            <v>89.28</v>
          </cell>
          <cell r="C17">
            <v>89.396000000000001</v>
          </cell>
          <cell r="D17">
            <v>105.289</v>
          </cell>
          <cell r="G17">
            <v>105.462</v>
          </cell>
          <cell r="H17">
            <v>105.289</v>
          </cell>
          <cell r="J17">
            <v>105.462</v>
          </cell>
          <cell r="L17">
            <v>95.605999999999995</v>
          </cell>
          <cell r="M17">
            <v>95.795000000000002</v>
          </cell>
        </row>
        <row r="18">
          <cell r="A18">
            <v>46225</v>
          </cell>
          <cell r="B18">
            <v>89.230999999999995</v>
          </cell>
          <cell r="C18">
            <v>89.33</v>
          </cell>
          <cell r="D18">
            <v>105.212</v>
          </cell>
          <cell r="G18">
            <v>105.34399999999999</v>
          </cell>
          <cell r="H18">
            <v>105.212</v>
          </cell>
          <cell r="J18">
            <v>105.34399999999999</v>
          </cell>
          <cell r="L18">
            <v>95.566000000000003</v>
          </cell>
          <cell r="M18">
            <v>95.789000000000001</v>
          </cell>
        </row>
        <row r="19">
          <cell r="A19">
            <v>46226</v>
          </cell>
          <cell r="B19">
            <v>89.039000000000001</v>
          </cell>
          <cell r="C19">
            <v>89.150999999999996</v>
          </cell>
          <cell r="D19">
            <v>104.964</v>
          </cell>
          <cell r="G19">
            <v>105.02</v>
          </cell>
          <cell r="H19">
            <v>104.964</v>
          </cell>
          <cell r="J19">
            <v>105.02</v>
          </cell>
          <cell r="L19">
            <v>95.198999999999998</v>
          </cell>
          <cell r="M19">
            <v>95.412000000000006</v>
          </cell>
        </row>
        <row r="20">
          <cell r="A20">
            <v>46227</v>
          </cell>
          <cell r="B20">
            <v>89.177000000000007</v>
          </cell>
          <cell r="C20">
            <v>89.302999999999997</v>
          </cell>
          <cell r="D20">
            <v>105.068</v>
          </cell>
          <cell r="G20">
            <v>105.175</v>
          </cell>
          <cell r="H20">
            <v>105.068</v>
          </cell>
          <cell r="J20">
            <v>105.175</v>
          </cell>
          <cell r="L20">
            <v>95.347999999999999</v>
          </cell>
          <cell r="M20">
            <v>95.552000000000007</v>
          </cell>
        </row>
        <row r="21">
          <cell r="A21">
            <v>46230</v>
          </cell>
          <cell r="B21">
            <v>89.3</v>
          </cell>
          <cell r="C21">
            <v>89.41</v>
          </cell>
          <cell r="D21">
            <v>105.246</v>
          </cell>
          <cell r="G21">
            <v>105.36499999999999</v>
          </cell>
          <cell r="H21">
            <v>105.246</v>
          </cell>
          <cell r="J21">
            <v>105.36499999999999</v>
          </cell>
          <cell r="L21">
            <v>95.644000000000005</v>
          </cell>
          <cell r="M21">
            <v>95.89</v>
          </cell>
        </row>
        <row r="22">
          <cell r="A22">
            <v>46231</v>
          </cell>
          <cell r="B22">
            <v>89.334999999999994</v>
          </cell>
          <cell r="C22">
            <v>89.442999999999998</v>
          </cell>
          <cell r="D22">
            <v>105.363</v>
          </cell>
          <cell r="G22">
            <v>105.551</v>
          </cell>
          <cell r="H22">
            <v>105.363</v>
          </cell>
          <cell r="J22">
            <v>105.551</v>
          </cell>
          <cell r="L22">
            <v>95.77</v>
          </cell>
          <cell r="M22">
            <v>95.997</v>
          </cell>
        </row>
        <row r="23">
          <cell r="A23">
            <v>46232</v>
          </cell>
          <cell r="B23">
            <v>89.218999999999994</v>
          </cell>
          <cell r="C23">
            <v>89.343999999999994</v>
          </cell>
          <cell r="D23">
            <v>105.259</v>
          </cell>
          <cell r="G23">
            <v>105.456</v>
          </cell>
          <cell r="H23">
            <v>105.259</v>
          </cell>
          <cell r="J23">
            <v>105.456</v>
          </cell>
          <cell r="L23">
            <v>95.578999999999994</v>
          </cell>
          <cell r="M23">
            <v>95.757000000000005</v>
          </cell>
        </row>
        <row r="24">
          <cell r="A24">
            <v>46233</v>
          </cell>
          <cell r="B24">
            <v>89.215000000000003</v>
          </cell>
          <cell r="C24">
            <v>89.394999999999996</v>
          </cell>
          <cell r="D24">
            <v>105.142</v>
          </cell>
          <cell r="G24">
            <v>105.322</v>
          </cell>
          <cell r="H24">
            <v>105.142</v>
          </cell>
          <cell r="J24">
            <v>105.322</v>
          </cell>
          <cell r="L24">
            <v>95.495999999999995</v>
          </cell>
          <cell r="M24">
            <v>95.7</v>
          </cell>
        </row>
        <row r="25">
          <cell r="A25">
            <v>46234</v>
          </cell>
          <cell r="B25">
            <v>89.146000000000001</v>
          </cell>
          <cell r="C25">
            <v>89.275000000000006</v>
          </cell>
          <cell r="D25">
            <v>105.129</v>
          </cell>
          <cell r="G25">
            <v>105.31699999999999</v>
          </cell>
          <cell r="H25">
            <v>105.129</v>
          </cell>
          <cell r="J25">
            <v>105.31699999999999</v>
          </cell>
          <cell r="L25">
            <v>95.244</v>
          </cell>
          <cell r="M25">
            <v>95.492000000000004</v>
          </cell>
        </row>
        <row r="26">
          <cell r="A26">
            <v>46237</v>
          </cell>
          <cell r="B26">
            <v>89.28</v>
          </cell>
          <cell r="C26">
            <v>89.418000000000006</v>
          </cell>
          <cell r="D26">
            <v>105.30500000000001</v>
          </cell>
          <cell r="G26">
            <v>105.491</v>
          </cell>
          <cell r="H26">
            <v>105.30500000000001</v>
          </cell>
          <cell r="J26">
            <v>105.491</v>
          </cell>
          <cell r="L26">
            <v>95.58</v>
          </cell>
          <cell r="M26">
            <v>95.783000000000001</v>
          </cell>
        </row>
        <row r="27">
          <cell r="A27">
            <v>46238</v>
          </cell>
          <cell r="B27">
            <v>89.347999999999999</v>
          </cell>
          <cell r="C27">
            <v>89.488</v>
          </cell>
          <cell r="D27">
            <v>105.569</v>
          </cell>
          <cell r="G27">
            <v>105.724</v>
          </cell>
          <cell r="H27">
            <v>105.569</v>
          </cell>
          <cell r="J27">
            <v>105.724</v>
          </cell>
          <cell r="L27">
            <v>95.866</v>
          </cell>
          <cell r="M27">
            <v>96.07</v>
          </cell>
        </row>
        <row r="28">
          <cell r="A28">
            <v>46239</v>
          </cell>
          <cell r="B28">
            <v>89.355000000000004</v>
          </cell>
          <cell r="C28">
            <v>89.494</v>
          </cell>
          <cell r="D28">
            <v>105.67100000000001</v>
          </cell>
          <cell r="G28">
            <v>105.738</v>
          </cell>
          <cell r="H28">
            <v>105.67100000000001</v>
          </cell>
          <cell r="J28">
            <v>105.738</v>
          </cell>
          <cell r="L28">
            <v>95.971999999999994</v>
          </cell>
          <cell r="M28">
            <v>96.2</v>
          </cell>
        </row>
        <row r="29">
          <cell r="A29">
            <v>46240</v>
          </cell>
          <cell r="B29">
            <v>89.317999999999998</v>
          </cell>
          <cell r="C29">
            <v>89.45</v>
          </cell>
          <cell r="D29">
            <v>105.56</v>
          </cell>
          <cell r="G29">
            <v>105.741</v>
          </cell>
          <cell r="H29">
            <v>105.56</v>
          </cell>
          <cell r="J29">
            <v>105.741</v>
          </cell>
          <cell r="L29">
            <v>95.96</v>
          </cell>
          <cell r="M29">
            <v>96.117999999999995</v>
          </cell>
        </row>
        <row r="30">
          <cell r="A30">
            <v>46241</v>
          </cell>
          <cell r="B30">
            <v>89.394999999999996</v>
          </cell>
          <cell r="C30">
            <v>89.546000000000006</v>
          </cell>
          <cell r="D30">
            <v>105.666</v>
          </cell>
          <cell r="G30">
            <v>105.822</v>
          </cell>
          <cell r="H30">
            <v>105.666</v>
          </cell>
          <cell r="J30">
            <v>105.822</v>
          </cell>
          <cell r="L30">
            <v>95.986999999999995</v>
          </cell>
          <cell r="M30">
            <v>96.143000000000001</v>
          </cell>
        </row>
        <row r="31">
          <cell r="A31">
            <v>46244</v>
          </cell>
          <cell r="B31">
            <v>89.364000000000004</v>
          </cell>
          <cell r="C31">
            <v>89.489000000000004</v>
          </cell>
          <cell r="D31">
            <v>105.54</v>
          </cell>
          <cell r="G31">
            <v>105.733</v>
          </cell>
          <cell r="H31">
            <v>105.54</v>
          </cell>
          <cell r="J31">
            <v>105.733</v>
          </cell>
          <cell r="L31">
            <v>95.965000000000003</v>
          </cell>
          <cell r="M31">
            <v>96.144000000000005</v>
          </cell>
        </row>
        <row r="32">
          <cell r="A32">
            <v>46245</v>
          </cell>
          <cell r="B32">
            <v>89.269000000000005</v>
          </cell>
          <cell r="C32">
            <v>89.42</v>
          </cell>
          <cell r="D32">
            <v>105.4</v>
          </cell>
          <cell r="G32">
            <v>105.499</v>
          </cell>
          <cell r="H32">
            <v>105.4</v>
          </cell>
          <cell r="J32">
            <v>105.499</v>
          </cell>
          <cell r="L32">
            <v>95.88</v>
          </cell>
          <cell r="M32">
            <v>96.033000000000001</v>
          </cell>
        </row>
        <row r="33">
          <cell r="A33">
            <v>46246</v>
          </cell>
          <cell r="B33">
            <v>89.346000000000004</v>
          </cell>
          <cell r="C33">
            <v>89.497</v>
          </cell>
          <cell r="D33">
            <v>105.43600000000001</v>
          </cell>
          <cell r="G33">
            <v>105.622</v>
          </cell>
          <cell r="H33">
            <v>105.43600000000001</v>
          </cell>
          <cell r="J33">
            <v>105.622</v>
          </cell>
          <cell r="L33">
            <v>95.945999999999998</v>
          </cell>
          <cell r="M33">
            <v>96.156000000000006</v>
          </cell>
        </row>
        <row r="34">
          <cell r="A34">
            <v>46247</v>
          </cell>
          <cell r="B34">
            <v>89.403000000000006</v>
          </cell>
          <cell r="C34">
            <v>89.569000000000003</v>
          </cell>
          <cell r="D34">
            <v>105.547</v>
          </cell>
          <cell r="G34">
            <v>105.687</v>
          </cell>
          <cell r="H34">
            <v>105.547</v>
          </cell>
          <cell r="J34">
            <v>105.687</v>
          </cell>
          <cell r="L34">
            <v>96.158000000000001</v>
          </cell>
          <cell r="M34">
            <v>96.319000000000003</v>
          </cell>
        </row>
        <row r="35">
          <cell r="A35">
            <v>46248</v>
          </cell>
          <cell r="B35">
            <v>89.244</v>
          </cell>
          <cell r="C35">
            <v>89.4</v>
          </cell>
          <cell r="D35">
            <v>105.407</v>
          </cell>
          <cell r="G35">
            <v>105.54600000000001</v>
          </cell>
          <cell r="H35">
            <v>105.407</v>
          </cell>
          <cell r="J35">
            <v>105.54600000000001</v>
          </cell>
          <cell r="L35">
            <v>95.888999999999996</v>
          </cell>
          <cell r="M35">
            <v>96.091999999999999</v>
          </cell>
        </row>
        <row r="36">
          <cell r="A36">
            <v>46251</v>
          </cell>
          <cell r="B36">
            <v>89.266000000000005</v>
          </cell>
          <cell r="C36">
            <v>89.418000000000006</v>
          </cell>
          <cell r="D36">
            <v>105.044</v>
          </cell>
          <cell r="G36">
            <v>105.232</v>
          </cell>
          <cell r="H36">
            <v>105.044</v>
          </cell>
          <cell r="J36">
            <v>105.232</v>
          </cell>
          <cell r="L36">
            <v>95.661000000000001</v>
          </cell>
          <cell r="M36">
            <v>95.885999999999996</v>
          </cell>
        </row>
        <row r="37">
          <cell r="A37">
            <v>46252</v>
          </cell>
          <cell r="B37">
            <v>89.206999999999994</v>
          </cell>
          <cell r="C37">
            <v>89.361000000000004</v>
          </cell>
          <cell r="D37">
            <v>104.846</v>
          </cell>
          <cell r="G37">
            <v>104.992</v>
          </cell>
          <cell r="H37">
            <v>104.846</v>
          </cell>
          <cell r="J37">
            <v>104.992</v>
          </cell>
          <cell r="L37">
            <v>95.358000000000004</v>
          </cell>
          <cell r="M37">
            <v>95.570999999999998</v>
          </cell>
        </row>
        <row r="38">
          <cell r="A38">
            <v>46253</v>
          </cell>
          <cell r="B38">
            <v>89.305999999999997</v>
          </cell>
          <cell r="C38">
            <v>89.454999999999998</v>
          </cell>
          <cell r="D38">
            <v>104.851</v>
          </cell>
          <cell r="G38">
            <v>104.994</v>
          </cell>
          <cell r="H38">
            <v>104.851</v>
          </cell>
          <cell r="J38">
            <v>104.994</v>
          </cell>
          <cell r="L38">
            <v>95.426000000000002</v>
          </cell>
          <cell r="M38">
            <v>95.588999999999999</v>
          </cell>
        </row>
        <row r="39">
          <cell r="A39">
            <v>46254</v>
          </cell>
          <cell r="B39">
            <v>89.272000000000006</v>
          </cell>
          <cell r="C39">
            <v>89.423000000000002</v>
          </cell>
          <cell r="D39">
            <v>104.794</v>
          </cell>
          <cell r="G39">
            <v>104.89700000000001</v>
          </cell>
          <cell r="H39">
            <v>104.794</v>
          </cell>
          <cell r="J39">
            <v>104.89700000000001</v>
          </cell>
          <cell r="L39">
            <v>95.272000000000006</v>
          </cell>
          <cell r="M39">
            <v>95.494</v>
          </cell>
        </row>
        <row r="40">
          <cell r="A40">
            <v>46255</v>
          </cell>
          <cell r="B40">
            <v>89.320999999999998</v>
          </cell>
          <cell r="C40">
            <v>89.480999999999995</v>
          </cell>
          <cell r="D40">
            <v>104.759</v>
          </cell>
          <cell r="G40">
            <v>104.91500000000001</v>
          </cell>
          <cell r="H40">
            <v>104.759</v>
          </cell>
          <cell r="J40">
            <v>104.91500000000001</v>
          </cell>
          <cell r="L40">
            <v>95.238</v>
          </cell>
          <cell r="M40">
            <v>95.406000000000006</v>
          </cell>
        </row>
        <row r="41">
          <cell r="A41">
            <v>46258</v>
          </cell>
          <cell r="B41">
            <v>89.203999999999994</v>
          </cell>
          <cell r="C41">
            <v>89.39</v>
          </cell>
          <cell r="D41">
            <v>104.764</v>
          </cell>
          <cell r="G41">
            <v>104.93899999999999</v>
          </cell>
          <cell r="H41">
            <v>104.764</v>
          </cell>
          <cell r="J41">
            <v>104.93899999999999</v>
          </cell>
          <cell r="L41">
            <v>95.293999999999997</v>
          </cell>
          <cell r="M41">
            <v>95.515000000000001</v>
          </cell>
        </row>
        <row r="42">
          <cell r="A42">
            <v>46259</v>
          </cell>
          <cell r="B42">
            <v>89.385999999999996</v>
          </cell>
          <cell r="C42">
            <v>89.555000000000007</v>
          </cell>
          <cell r="D42">
            <v>104.932</v>
          </cell>
          <cell r="G42">
            <v>105.12</v>
          </cell>
          <cell r="H42">
            <v>104.932</v>
          </cell>
          <cell r="J42">
            <v>105.12</v>
          </cell>
          <cell r="L42">
            <v>95.590999999999994</v>
          </cell>
          <cell r="M42">
            <v>95.772999999999996</v>
          </cell>
        </row>
        <row r="43">
          <cell r="A43">
            <v>46260</v>
          </cell>
          <cell r="B43">
            <v>89.284000000000006</v>
          </cell>
          <cell r="C43">
            <v>89.46</v>
          </cell>
          <cell r="D43">
            <v>104.9</v>
          </cell>
          <cell r="G43">
            <v>105.08499999999999</v>
          </cell>
          <cell r="H43">
            <v>104.9</v>
          </cell>
          <cell r="J43">
            <v>105.08499999999999</v>
          </cell>
          <cell r="L43">
            <v>95.653999999999996</v>
          </cell>
          <cell r="M43">
            <v>95.844999999999999</v>
          </cell>
        </row>
        <row r="44">
          <cell r="A44">
            <v>46261</v>
          </cell>
          <cell r="B44">
            <v>89.295000000000002</v>
          </cell>
          <cell r="C44">
            <v>89.47</v>
          </cell>
          <cell r="D44">
            <v>104.88500000000001</v>
          </cell>
          <cell r="G44">
            <v>105.086</v>
          </cell>
          <cell r="H44">
            <v>104.88500000000001</v>
          </cell>
          <cell r="J44">
            <v>105.086</v>
          </cell>
          <cell r="L44">
            <v>95.516000000000005</v>
          </cell>
          <cell r="M44">
            <v>95.733000000000004</v>
          </cell>
        </row>
        <row r="45">
          <cell r="A45">
            <v>46262</v>
          </cell>
          <cell r="B45">
            <v>89.293000000000006</v>
          </cell>
          <cell r="C45">
            <v>89.438999999999993</v>
          </cell>
          <cell r="D45">
            <v>104.818</v>
          </cell>
          <cell r="G45">
            <v>104.996</v>
          </cell>
          <cell r="H45">
            <v>104.818</v>
          </cell>
          <cell r="J45">
            <v>104.996</v>
          </cell>
          <cell r="L45">
            <v>95.433999999999997</v>
          </cell>
          <cell r="M45">
            <v>95.625</v>
          </cell>
        </row>
        <row r="46">
          <cell r="A46">
            <v>46265</v>
          </cell>
          <cell r="B46">
            <v>89.253</v>
          </cell>
          <cell r="C46">
            <v>89.41</v>
          </cell>
          <cell r="D46">
            <v>104.629</v>
          </cell>
          <cell r="G46">
            <v>104.807</v>
          </cell>
          <cell r="H46">
            <v>104.629</v>
          </cell>
          <cell r="J46">
            <v>104.807</v>
          </cell>
          <cell r="L46">
            <v>95.215999999999994</v>
          </cell>
          <cell r="M46">
            <v>95.405000000000001</v>
          </cell>
        </row>
        <row r="47">
          <cell r="A47">
            <v>46266</v>
          </cell>
          <cell r="B47">
            <v>89.031000000000006</v>
          </cell>
          <cell r="C47">
            <v>89.165000000000006</v>
          </cell>
          <cell r="D47">
            <v>104.232</v>
          </cell>
          <cell r="G47">
            <v>104.39400000000001</v>
          </cell>
          <cell r="H47">
            <v>104.232</v>
          </cell>
          <cell r="J47">
            <v>104.39400000000001</v>
          </cell>
          <cell r="L47">
            <v>94.941999999999993</v>
          </cell>
          <cell r="M47">
            <v>95.076999999999998</v>
          </cell>
        </row>
        <row r="48">
          <cell r="A48">
            <v>46267</v>
          </cell>
          <cell r="B48">
            <v>88.966999999999999</v>
          </cell>
          <cell r="C48">
            <v>89.138999999999996</v>
          </cell>
          <cell r="D48">
            <v>103.82599999999999</v>
          </cell>
          <cell r="G48">
            <v>103.95399999999999</v>
          </cell>
          <cell r="H48">
            <v>103.82599999999999</v>
          </cell>
          <cell r="J48">
            <v>103.95399999999999</v>
          </cell>
          <cell r="L48">
            <v>94.488</v>
          </cell>
          <cell r="M48">
            <v>94.706999999999994</v>
          </cell>
        </row>
        <row r="49">
          <cell r="A49">
            <v>46268</v>
          </cell>
          <cell r="B49">
            <v>89.113</v>
          </cell>
          <cell r="C49">
            <v>89.289000000000001</v>
          </cell>
          <cell r="D49">
            <v>104.111</v>
          </cell>
          <cell r="G49">
            <v>104.26600000000001</v>
          </cell>
          <cell r="H49">
            <v>104.111</v>
          </cell>
          <cell r="J49">
            <v>104.26600000000001</v>
          </cell>
          <cell r="L49">
            <v>94.733000000000004</v>
          </cell>
          <cell r="M49">
            <v>94.947000000000003</v>
          </cell>
        </row>
        <row r="50">
          <cell r="A50">
            <v>46269</v>
          </cell>
          <cell r="B50">
            <v>89.034000000000006</v>
          </cell>
          <cell r="C50">
            <v>89.171999999999997</v>
          </cell>
          <cell r="D50">
            <v>104.15300000000001</v>
          </cell>
          <cell r="G50">
            <v>104.33</v>
          </cell>
          <cell r="H50">
            <v>104.15300000000001</v>
          </cell>
          <cell r="J50">
            <v>104.33</v>
          </cell>
          <cell r="L50">
            <v>94.847999999999999</v>
          </cell>
          <cell r="M50">
            <v>95.004999999999995</v>
          </cell>
        </row>
        <row r="51">
          <cell r="A51">
            <v>46272</v>
          </cell>
          <cell r="B51">
            <v>89.036000000000001</v>
          </cell>
          <cell r="C51">
            <v>89.173000000000002</v>
          </cell>
          <cell r="D51">
            <v>103.961</v>
          </cell>
          <cell r="G51">
            <v>104.151</v>
          </cell>
          <cell r="H51">
            <v>103.961</v>
          </cell>
          <cell r="J51">
            <v>104.151</v>
          </cell>
          <cell r="L51">
            <v>94.784000000000006</v>
          </cell>
          <cell r="M51">
            <v>94.921000000000006</v>
          </cell>
        </row>
        <row r="52">
          <cell r="A52">
            <v>46273</v>
          </cell>
          <cell r="B52">
            <v>89.010999999999996</v>
          </cell>
          <cell r="C52">
            <v>89.144999999999996</v>
          </cell>
          <cell r="D52">
            <v>104.044</v>
          </cell>
          <cell r="G52">
            <v>104.217</v>
          </cell>
          <cell r="H52">
            <v>104.044</v>
          </cell>
          <cell r="J52">
            <v>104.217</v>
          </cell>
          <cell r="L52">
            <v>94.67</v>
          </cell>
          <cell r="M52">
            <v>94.783000000000001</v>
          </cell>
        </row>
        <row r="53">
          <cell r="A53">
            <v>46274</v>
          </cell>
          <cell r="B53">
            <v>88.864999999999995</v>
          </cell>
          <cell r="C53">
            <v>88.965000000000003</v>
          </cell>
          <cell r="D53">
            <v>103.604</v>
          </cell>
          <cell r="G53">
            <v>103.773</v>
          </cell>
          <cell r="H53">
            <v>103.604</v>
          </cell>
          <cell r="J53">
            <v>103.773</v>
          </cell>
          <cell r="L53">
            <v>94.266000000000005</v>
          </cell>
          <cell r="M53">
            <v>94.435000000000002</v>
          </cell>
        </row>
        <row r="54">
          <cell r="A54">
            <v>46275</v>
          </cell>
          <cell r="B54">
            <v>88.468000000000004</v>
          </cell>
          <cell r="C54">
            <v>88.578999999999994</v>
          </cell>
          <cell r="D54">
            <v>103.205</v>
          </cell>
          <cell r="G54">
            <v>103.279</v>
          </cell>
          <cell r="H54">
            <v>103.205</v>
          </cell>
          <cell r="J54">
            <v>103.279</v>
          </cell>
          <cell r="L54">
            <v>93.756</v>
          </cell>
          <cell r="M54">
            <v>93.977000000000004</v>
          </cell>
        </row>
        <row r="55">
          <cell r="A55">
            <v>46276</v>
          </cell>
          <cell r="B55">
            <v>88.393000000000001</v>
          </cell>
          <cell r="C55">
            <v>88.501000000000005</v>
          </cell>
          <cell r="D55">
            <v>103.078</v>
          </cell>
          <cell r="G55">
            <v>103.148</v>
          </cell>
          <cell r="H55">
            <v>103.078</v>
          </cell>
          <cell r="J55">
            <v>103.148</v>
          </cell>
          <cell r="L55">
            <v>93.7</v>
          </cell>
          <cell r="M55">
            <v>93.811000000000007</v>
          </cell>
        </row>
        <row r="56">
          <cell r="A56">
            <v>46279</v>
          </cell>
          <cell r="B56">
            <v>88.108999999999995</v>
          </cell>
          <cell r="C56">
            <v>88.180999999999997</v>
          </cell>
          <cell r="D56">
            <v>102.681</v>
          </cell>
          <cell r="G56">
            <v>102.88</v>
          </cell>
          <cell r="H56">
            <v>102.681</v>
          </cell>
          <cell r="J56">
            <v>102.88</v>
          </cell>
          <cell r="L56">
            <v>93.472999999999999</v>
          </cell>
          <cell r="M56">
            <v>93.58</v>
          </cell>
        </row>
        <row r="57">
          <cell r="A57">
            <v>46280</v>
          </cell>
          <cell r="B57">
            <v>88.102000000000004</v>
          </cell>
          <cell r="C57">
            <v>88.122</v>
          </cell>
          <cell r="D57">
            <v>102.611</v>
          </cell>
          <cell r="G57">
            <v>102.77</v>
          </cell>
          <cell r="H57">
            <v>102.611</v>
          </cell>
          <cell r="J57">
            <v>102.77</v>
          </cell>
          <cell r="L57">
            <v>93.296999999999997</v>
          </cell>
          <cell r="M57">
            <v>93.456999999999994</v>
          </cell>
        </row>
        <row r="58">
          <cell r="A58">
            <v>46281</v>
          </cell>
          <cell r="B58">
            <v>88.198999999999998</v>
          </cell>
          <cell r="C58">
            <v>88.218000000000004</v>
          </cell>
          <cell r="D58">
            <v>102.723</v>
          </cell>
          <cell r="G58">
            <v>102.876</v>
          </cell>
          <cell r="H58">
            <v>102.723</v>
          </cell>
          <cell r="J58">
            <v>102.876</v>
          </cell>
          <cell r="L58">
            <v>93.495999999999995</v>
          </cell>
          <cell r="M58">
            <v>93.593000000000004</v>
          </cell>
        </row>
        <row r="59">
          <cell r="A59">
            <v>46282</v>
          </cell>
          <cell r="B59">
            <v>88.119</v>
          </cell>
          <cell r="C59">
            <v>88.248999999999995</v>
          </cell>
          <cell r="D59">
            <v>102.79600000000001</v>
          </cell>
          <cell r="G59">
            <v>102.943</v>
          </cell>
          <cell r="H59">
            <v>102.79600000000001</v>
          </cell>
          <cell r="J59">
            <v>102.943</v>
          </cell>
          <cell r="L59">
            <v>93.620999999999995</v>
          </cell>
          <cell r="M59">
            <v>93.79</v>
          </cell>
        </row>
        <row r="60">
          <cell r="A60">
            <v>46283</v>
          </cell>
          <cell r="B60">
            <v>87.926000000000002</v>
          </cell>
          <cell r="C60">
            <v>88.055999999999997</v>
          </cell>
          <cell r="D60">
            <v>102.53100000000001</v>
          </cell>
          <cell r="G60">
            <v>102.706</v>
          </cell>
          <cell r="H60">
            <v>102.53100000000001</v>
          </cell>
          <cell r="J60">
            <v>102.706</v>
          </cell>
          <cell r="L60">
            <v>93.316999999999993</v>
          </cell>
          <cell r="M60">
            <v>93.51</v>
          </cell>
        </row>
        <row r="61">
          <cell r="A61">
            <v>46286</v>
          </cell>
          <cell r="B61">
            <v>88.043000000000006</v>
          </cell>
          <cell r="C61">
            <v>88.186000000000007</v>
          </cell>
          <cell r="D61">
            <v>102.8</v>
          </cell>
          <cell r="G61">
            <v>102.916</v>
          </cell>
          <cell r="H61">
            <v>102.8</v>
          </cell>
          <cell r="J61">
            <v>102.916</v>
          </cell>
          <cell r="L61">
            <v>93.632000000000005</v>
          </cell>
          <cell r="M61">
            <v>93.793999999999997</v>
          </cell>
        </row>
        <row r="62">
          <cell r="A62">
            <v>46287</v>
          </cell>
          <cell r="B62">
            <v>88.070999999999998</v>
          </cell>
          <cell r="C62">
            <v>88.213999999999999</v>
          </cell>
          <cell r="D62">
            <v>102.83499999999999</v>
          </cell>
          <cell r="G62">
            <v>102.947</v>
          </cell>
          <cell r="H62">
            <v>102.83499999999999</v>
          </cell>
          <cell r="J62">
            <v>102.947</v>
          </cell>
          <cell r="L62">
            <v>93.715000000000003</v>
          </cell>
          <cell r="M62">
            <v>93.852000000000004</v>
          </cell>
        </row>
        <row r="63">
          <cell r="A63">
            <v>46288</v>
          </cell>
          <cell r="B63">
            <v>87.754000000000005</v>
          </cell>
          <cell r="C63">
            <v>87.876000000000005</v>
          </cell>
          <cell r="D63">
            <v>102.34399999999999</v>
          </cell>
          <cell r="G63">
            <v>102.471</v>
          </cell>
          <cell r="H63">
            <v>102.343</v>
          </cell>
          <cell r="J63">
            <v>102.473</v>
          </cell>
          <cell r="L63">
            <v>93.254999999999995</v>
          </cell>
          <cell r="M63">
            <v>93.456000000000003</v>
          </cell>
        </row>
        <row r="64">
          <cell r="A64">
            <v>46289</v>
          </cell>
          <cell r="B64">
            <v>87.513000000000005</v>
          </cell>
          <cell r="C64">
            <v>87.620999999999995</v>
          </cell>
          <cell r="D64">
            <v>101.729</v>
          </cell>
          <cell r="G64">
            <v>101.845</v>
          </cell>
          <cell r="H64">
            <v>101.729</v>
          </cell>
          <cell r="J64">
            <v>101.845</v>
          </cell>
          <cell r="L64">
            <v>92.616</v>
          </cell>
          <cell r="M64">
            <v>92.816000000000003</v>
          </cell>
        </row>
        <row r="65">
          <cell r="A65">
            <v>46290</v>
          </cell>
          <cell r="B65">
            <v>87.438000000000002</v>
          </cell>
          <cell r="C65">
            <v>87.549000000000007</v>
          </cell>
          <cell r="D65">
            <v>101.59699999999999</v>
          </cell>
          <cell r="G65">
            <v>101.741</v>
          </cell>
          <cell r="H65">
            <v>101.59699999999999</v>
          </cell>
          <cell r="J65">
            <v>101.741</v>
          </cell>
          <cell r="L65">
            <v>92.33</v>
          </cell>
          <cell r="M65">
            <v>92.471000000000004</v>
          </cell>
        </row>
        <row r="66">
          <cell r="A66">
            <v>46293</v>
          </cell>
          <cell r="B66">
            <v>87.182000000000002</v>
          </cell>
          <cell r="C66">
            <v>87.289000000000001</v>
          </cell>
          <cell r="D66">
            <v>101.063</v>
          </cell>
          <cell r="G66">
            <v>101.13200000000001</v>
          </cell>
          <cell r="H66">
            <v>101.063</v>
          </cell>
          <cell r="J66">
            <v>101.13200000000001</v>
          </cell>
          <cell r="L66">
            <v>91.751999999999995</v>
          </cell>
          <cell r="M66">
            <v>91.966999999999999</v>
          </cell>
        </row>
        <row r="67">
          <cell r="A67">
            <v>46294</v>
          </cell>
          <cell r="B67">
            <v>87.040999999999997</v>
          </cell>
          <cell r="C67">
            <v>87.152000000000001</v>
          </cell>
          <cell r="D67">
            <v>100.661</v>
          </cell>
          <cell r="G67">
            <v>100.80500000000001</v>
          </cell>
          <cell r="H67">
            <v>100.661</v>
          </cell>
          <cell r="J67">
            <v>100.80500000000001</v>
          </cell>
          <cell r="L67">
            <v>91.429000000000002</v>
          </cell>
          <cell r="M67">
            <v>91.540999999999997</v>
          </cell>
        </row>
        <row r="68">
          <cell r="A68">
            <v>46295</v>
          </cell>
          <cell r="B68">
            <v>87.168000000000006</v>
          </cell>
          <cell r="C68">
            <v>87.295000000000002</v>
          </cell>
          <cell r="D68">
            <v>100.768</v>
          </cell>
          <cell r="G68">
            <v>100.95699999999999</v>
          </cell>
          <cell r="H68">
            <v>100.768</v>
          </cell>
          <cell r="J68">
            <v>100.95699999999999</v>
          </cell>
          <cell r="L68">
            <v>91.495999999999995</v>
          </cell>
          <cell r="M68">
            <v>91.706000000000003</v>
          </cell>
        </row>
        <row r="169">
          <cell r="D169" t="str">
            <v>Bid 2022 XS2536817211</v>
          </cell>
          <cell r="G169" t="str">
            <v>Offer 2022 XS2536817211</v>
          </cell>
        </row>
        <row r="170">
          <cell r="C170">
            <v>46204</v>
          </cell>
          <cell r="D170">
            <v>103.581</v>
          </cell>
          <cell r="G170">
            <v>103.681</v>
          </cell>
        </row>
        <row r="171">
          <cell r="C171">
            <v>46205</v>
          </cell>
          <cell r="D171">
            <v>103.565</v>
          </cell>
          <cell r="G171">
            <v>103.73399999999999</v>
          </cell>
        </row>
        <row r="172">
          <cell r="C172">
            <v>46206</v>
          </cell>
          <cell r="D172">
            <v>103.527</v>
          </cell>
          <cell r="G172">
            <v>103.65600000000001</v>
          </cell>
        </row>
        <row r="173">
          <cell r="C173">
            <v>46209</v>
          </cell>
          <cell r="D173">
            <v>103.51600000000001</v>
          </cell>
          <cell r="G173">
            <v>103.655</v>
          </cell>
        </row>
        <row r="174">
          <cell r="C174">
            <v>46210</v>
          </cell>
          <cell r="D174">
            <v>103.35</v>
          </cell>
          <cell r="G174">
            <v>103.532</v>
          </cell>
        </row>
        <row r="175">
          <cell r="C175">
            <v>46211</v>
          </cell>
          <cell r="D175">
            <v>103.017</v>
          </cell>
          <cell r="G175">
            <v>103.158</v>
          </cell>
        </row>
        <row r="176">
          <cell r="C176">
            <v>46212</v>
          </cell>
          <cell r="D176">
            <v>103.29900000000001</v>
          </cell>
          <cell r="G176">
            <v>103.39400000000001</v>
          </cell>
        </row>
        <row r="177">
          <cell r="C177">
            <v>46213</v>
          </cell>
          <cell r="D177">
            <v>103.313</v>
          </cell>
          <cell r="G177">
            <v>103.511</v>
          </cell>
        </row>
        <row r="178">
          <cell r="C178">
            <v>46216</v>
          </cell>
          <cell r="D178">
            <v>103.181</v>
          </cell>
          <cell r="G178">
            <v>103.377</v>
          </cell>
        </row>
        <row r="179">
          <cell r="C179">
            <v>46217</v>
          </cell>
          <cell r="D179">
            <v>103.081</v>
          </cell>
          <cell r="G179">
            <v>103.316</v>
          </cell>
        </row>
        <row r="180">
          <cell r="C180">
            <v>46218</v>
          </cell>
          <cell r="D180">
            <v>103.06100000000001</v>
          </cell>
          <cell r="G180">
            <v>103.279</v>
          </cell>
        </row>
        <row r="181">
          <cell r="C181">
            <v>46219</v>
          </cell>
          <cell r="D181">
            <v>103.057</v>
          </cell>
          <cell r="G181">
            <v>103.187</v>
          </cell>
        </row>
        <row r="182">
          <cell r="C182">
            <v>46220</v>
          </cell>
          <cell r="D182">
            <v>103.018</v>
          </cell>
          <cell r="G182">
            <v>103.145</v>
          </cell>
        </row>
        <row r="183">
          <cell r="C183">
            <v>46223</v>
          </cell>
          <cell r="D183">
            <v>103.045</v>
          </cell>
          <cell r="G183">
            <v>103.173</v>
          </cell>
        </row>
        <row r="184">
          <cell r="C184">
            <v>46224</v>
          </cell>
          <cell r="D184">
            <v>103.023</v>
          </cell>
          <cell r="G184">
            <v>103.129</v>
          </cell>
        </row>
        <row r="185">
          <cell r="C185">
            <v>46225</v>
          </cell>
          <cell r="D185">
            <v>103.03</v>
          </cell>
          <cell r="G185">
            <v>103.121</v>
          </cell>
        </row>
        <row r="186">
          <cell r="C186">
            <v>46226</v>
          </cell>
          <cell r="D186">
            <v>102.81399999999999</v>
          </cell>
          <cell r="G186">
            <v>102.959</v>
          </cell>
        </row>
        <row r="187">
          <cell r="C187">
            <v>46227</v>
          </cell>
          <cell r="D187">
            <v>102.821</v>
          </cell>
          <cell r="G187">
            <v>103.03100000000001</v>
          </cell>
        </row>
        <row r="188">
          <cell r="C188">
            <v>46230</v>
          </cell>
          <cell r="D188">
            <v>103.014</v>
          </cell>
          <cell r="G188">
            <v>103.158</v>
          </cell>
        </row>
        <row r="189">
          <cell r="C189">
            <v>46231</v>
          </cell>
          <cell r="D189">
            <v>103.038</v>
          </cell>
          <cell r="G189">
            <v>103.181</v>
          </cell>
        </row>
        <row r="190">
          <cell r="C190">
            <v>46232</v>
          </cell>
          <cell r="D190">
            <v>102.929</v>
          </cell>
          <cell r="G190">
            <v>103.102</v>
          </cell>
        </row>
        <row r="191">
          <cell r="C191">
            <v>46233</v>
          </cell>
          <cell r="D191">
            <v>102.937</v>
          </cell>
          <cell r="G191">
            <v>103.113</v>
          </cell>
        </row>
        <row r="192">
          <cell r="C192">
            <v>46234</v>
          </cell>
          <cell r="D192">
            <v>102.902</v>
          </cell>
          <cell r="G192">
            <v>103.06100000000001</v>
          </cell>
        </row>
        <row r="193">
          <cell r="C193">
            <v>46237</v>
          </cell>
          <cell r="D193">
            <v>103.078</v>
          </cell>
          <cell r="G193">
            <v>103.21599999999999</v>
          </cell>
        </row>
        <row r="194">
          <cell r="C194">
            <v>46238</v>
          </cell>
          <cell r="D194">
            <v>103.095</v>
          </cell>
          <cell r="G194">
            <v>103.259</v>
          </cell>
        </row>
        <row r="195">
          <cell r="C195">
            <v>46239</v>
          </cell>
          <cell r="D195">
            <v>103.122</v>
          </cell>
          <cell r="G195">
            <v>103.303</v>
          </cell>
        </row>
        <row r="196">
          <cell r="C196">
            <v>46240</v>
          </cell>
          <cell r="D196">
            <v>103.084</v>
          </cell>
          <cell r="G196">
            <v>103.239</v>
          </cell>
        </row>
        <row r="197">
          <cell r="C197">
            <v>46241</v>
          </cell>
          <cell r="D197">
            <v>103.07899999999999</v>
          </cell>
          <cell r="G197">
            <v>103.24299999999999</v>
          </cell>
        </row>
        <row r="198">
          <cell r="C198">
            <v>46244</v>
          </cell>
          <cell r="D198">
            <v>103.06699999999999</v>
          </cell>
          <cell r="G198">
            <v>103.23099999999999</v>
          </cell>
        </row>
        <row r="199">
          <cell r="C199">
            <v>46245</v>
          </cell>
          <cell r="D199">
            <v>103.056</v>
          </cell>
          <cell r="G199">
            <v>103.214</v>
          </cell>
        </row>
        <row r="200">
          <cell r="C200">
            <v>46246</v>
          </cell>
          <cell r="D200">
            <v>103.039</v>
          </cell>
          <cell r="G200">
            <v>103.19799999999999</v>
          </cell>
        </row>
        <row r="201">
          <cell r="C201">
            <v>46247</v>
          </cell>
          <cell r="D201">
            <v>103.09399999999999</v>
          </cell>
          <cell r="G201">
            <v>103.26</v>
          </cell>
        </row>
        <row r="202">
          <cell r="C202">
            <v>46248</v>
          </cell>
          <cell r="D202">
            <v>103.021</v>
          </cell>
          <cell r="G202">
            <v>103.167</v>
          </cell>
        </row>
        <row r="203">
          <cell r="C203">
            <v>46251</v>
          </cell>
          <cell r="D203">
            <v>102.89</v>
          </cell>
          <cell r="G203">
            <v>103.056</v>
          </cell>
        </row>
        <row r="204">
          <cell r="C204">
            <v>46252</v>
          </cell>
          <cell r="D204">
            <v>102.77</v>
          </cell>
          <cell r="G204">
            <v>102.934</v>
          </cell>
        </row>
        <row r="205">
          <cell r="C205">
            <v>46253</v>
          </cell>
          <cell r="D205">
            <v>102.813</v>
          </cell>
          <cell r="G205">
            <v>102.95</v>
          </cell>
        </row>
        <row r="206">
          <cell r="C206">
            <v>46254</v>
          </cell>
          <cell r="D206">
            <v>102.76</v>
          </cell>
          <cell r="G206">
            <v>102.884</v>
          </cell>
        </row>
        <row r="207">
          <cell r="C207">
            <v>46255</v>
          </cell>
          <cell r="D207">
            <v>102.74299999999999</v>
          </cell>
          <cell r="G207">
            <v>102.89100000000001</v>
          </cell>
        </row>
        <row r="208">
          <cell r="C208">
            <v>46258</v>
          </cell>
          <cell r="D208">
            <v>102.72799999999999</v>
          </cell>
          <cell r="G208">
            <v>102.88200000000001</v>
          </cell>
        </row>
        <row r="209">
          <cell r="C209">
            <v>46259</v>
          </cell>
          <cell r="D209">
            <v>102.833</v>
          </cell>
          <cell r="G209">
            <v>102.922</v>
          </cell>
        </row>
        <row r="210">
          <cell r="C210">
            <v>46260</v>
          </cell>
          <cell r="D210">
            <v>102.804</v>
          </cell>
          <cell r="G210">
            <v>102.961</v>
          </cell>
        </row>
        <row r="211">
          <cell r="C211">
            <v>46261</v>
          </cell>
          <cell r="D211">
            <v>102.74299999999999</v>
          </cell>
          <cell r="G211">
            <v>102.917</v>
          </cell>
        </row>
        <row r="212">
          <cell r="C212">
            <v>46262</v>
          </cell>
          <cell r="D212">
            <v>102.73399999999999</v>
          </cell>
          <cell r="G212">
            <v>102.908</v>
          </cell>
        </row>
        <row r="213">
          <cell r="C213">
            <v>46265</v>
          </cell>
          <cell r="D213">
            <v>102.73399999999999</v>
          </cell>
          <cell r="G213">
            <v>102.889</v>
          </cell>
        </row>
        <row r="214">
          <cell r="C214">
            <v>46266</v>
          </cell>
          <cell r="D214">
            <v>102.605</v>
          </cell>
          <cell r="G214">
            <v>102.758</v>
          </cell>
        </row>
        <row r="215">
          <cell r="C215">
            <v>46267</v>
          </cell>
          <cell r="D215">
            <v>102.35599999999999</v>
          </cell>
          <cell r="G215">
            <v>102.578</v>
          </cell>
        </row>
        <row r="216">
          <cell r="C216">
            <v>46268</v>
          </cell>
          <cell r="D216">
            <v>102.551</v>
          </cell>
          <cell r="G216">
            <v>102.721</v>
          </cell>
        </row>
        <row r="217">
          <cell r="C217">
            <v>46269</v>
          </cell>
          <cell r="D217">
            <v>102.52200000000001</v>
          </cell>
          <cell r="G217">
            <v>102.651</v>
          </cell>
        </row>
        <row r="218">
          <cell r="C218">
            <v>46272</v>
          </cell>
          <cell r="D218">
            <v>102.456</v>
          </cell>
          <cell r="G218">
            <v>102.58499999999999</v>
          </cell>
        </row>
        <row r="219">
          <cell r="C219">
            <v>46273</v>
          </cell>
          <cell r="D219">
            <v>102.41800000000001</v>
          </cell>
          <cell r="G219">
            <v>102.538</v>
          </cell>
        </row>
        <row r="220">
          <cell r="C220">
            <v>46274</v>
          </cell>
          <cell r="D220">
            <v>102.127</v>
          </cell>
          <cell r="G220">
            <v>102.282</v>
          </cell>
        </row>
        <row r="221">
          <cell r="C221">
            <v>46275</v>
          </cell>
          <cell r="D221">
            <v>101.828</v>
          </cell>
          <cell r="G221">
            <v>102.001</v>
          </cell>
        </row>
        <row r="222">
          <cell r="C222">
            <v>46276</v>
          </cell>
          <cell r="D222">
            <v>101.723</v>
          </cell>
          <cell r="G222">
            <v>101.943</v>
          </cell>
        </row>
        <row r="223">
          <cell r="C223">
            <v>46279</v>
          </cell>
          <cell r="D223">
            <v>101.568</v>
          </cell>
          <cell r="G223">
            <v>101.726</v>
          </cell>
        </row>
        <row r="224">
          <cell r="C224">
            <v>46280</v>
          </cell>
          <cell r="D224">
            <v>101.48399999999999</v>
          </cell>
          <cell r="G224">
            <v>101.67400000000001</v>
          </cell>
        </row>
        <row r="225">
          <cell r="C225">
            <v>46281</v>
          </cell>
          <cell r="D225">
            <v>101.52800000000001</v>
          </cell>
          <cell r="G225">
            <v>101.69199999999999</v>
          </cell>
        </row>
        <row r="226">
          <cell r="C226">
            <v>46282</v>
          </cell>
          <cell r="D226">
            <v>101.55</v>
          </cell>
          <cell r="G226">
            <v>101.709</v>
          </cell>
        </row>
        <row r="227">
          <cell r="C227">
            <v>46283</v>
          </cell>
          <cell r="D227">
            <v>101.408</v>
          </cell>
          <cell r="G227">
            <v>101.51600000000001</v>
          </cell>
        </row>
        <row r="228">
          <cell r="C228">
            <v>46286</v>
          </cell>
          <cell r="D228">
            <v>101.46</v>
          </cell>
          <cell r="G228">
            <v>101.598</v>
          </cell>
        </row>
        <row r="229">
          <cell r="C229">
            <v>46287</v>
          </cell>
          <cell r="D229">
            <v>101.429</v>
          </cell>
          <cell r="G229">
            <v>101.557</v>
          </cell>
        </row>
        <row r="230">
          <cell r="C230">
            <v>46288</v>
          </cell>
          <cell r="D230">
            <v>101.203</v>
          </cell>
          <cell r="G230">
            <v>101.316</v>
          </cell>
        </row>
        <row r="231">
          <cell r="C231">
            <v>46289</v>
          </cell>
          <cell r="D231">
            <v>100.932</v>
          </cell>
          <cell r="G231">
            <v>101.113</v>
          </cell>
        </row>
        <row r="232">
          <cell r="C232">
            <v>46290</v>
          </cell>
          <cell r="D232">
            <v>100.953</v>
          </cell>
          <cell r="G232">
            <v>101.08799999999999</v>
          </cell>
        </row>
        <row r="233">
          <cell r="C233">
            <v>46293</v>
          </cell>
          <cell r="D233">
            <v>100.84699999999999</v>
          </cell>
          <cell r="G233">
            <v>101.005</v>
          </cell>
        </row>
        <row r="234">
          <cell r="C234">
            <v>46294</v>
          </cell>
          <cell r="D234">
            <v>100.675</v>
          </cell>
          <cell r="G234">
            <v>100.86</v>
          </cell>
        </row>
        <row r="235">
          <cell r="C235">
            <v>46295</v>
          </cell>
          <cell r="D235">
            <v>100.82899999999999</v>
          </cell>
          <cell r="G235">
            <v>100.99299999999999</v>
          </cell>
        </row>
        <row r="239">
          <cell r="D239" t="str">
            <v xml:space="preserve"> Bid 2015 XS1208855889</v>
          </cell>
          <cell r="G239" t="str">
            <v>Offer 2015 XS1208855889</v>
          </cell>
          <cell r="H239" t="str">
            <v xml:space="preserve"> Bid 2016 XS1382696398</v>
          </cell>
          <cell r="J239" t="str">
            <v>Offer 2016 XS1382696398</v>
          </cell>
          <cell r="L239" t="str">
            <v xml:space="preserve"> Bid 2022 XS2536817484</v>
          </cell>
          <cell r="M239" t="str">
            <v>Offer 2022 XS2536817484</v>
          </cell>
        </row>
        <row r="240">
          <cell r="C240">
            <v>46204</v>
          </cell>
          <cell r="D240">
            <v>99.950999999999993</v>
          </cell>
          <cell r="G240">
            <v>100.038</v>
          </cell>
          <cell r="H240">
            <v>46204</v>
          </cell>
          <cell r="J240">
            <v>100.443</v>
          </cell>
          <cell r="L240">
            <v>107.32299999999999</v>
          </cell>
          <cell r="M240">
            <v>107.50700000000001</v>
          </cell>
        </row>
        <row r="241">
          <cell r="C241">
            <v>46205</v>
          </cell>
          <cell r="D241">
            <v>99.938999999999993</v>
          </cell>
          <cell r="G241">
            <v>100.017</v>
          </cell>
          <cell r="H241">
            <v>46205</v>
          </cell>
          <cell r="J241">
            <v>100.40900000000001</v>
          </cell>
          <cell r="L241">
            <v>107.133</v>
          </cell>
          <cell r="M241">
            <v>107.414</v>
          </cell>
        </row>
        <row r="242">
          <cell r="C242">
            <v>46206</v>
          </cell>
          <cell r="D242">
            <v>99.938999999999993</v>
          </cell>
          <cell r="G242">
            <v>100.015</v>
          </cell>
          <cell r="H242">
            <v>46206</v>
          </cell>
          <cell r="J242">
            <v>100.459</v>
          </cell>
          <cell r="L242">
            <v>107.045</v>
          </cell>
          <cell r="M242">
            <v>107.28</v>
          </cell>
        </row>
        <row r="243">
          <cell r="C243">
            <v>46209</v>
          </cell>
          <cell r="D243">
            <v>99.944000000000003</v>
          </cell>
          <cell r="G243">
            <v>100.01600000000001</v>
          </cell>
          <cell r="H243">
            <v>46209</v>
          </cell>
          <cell r="J243">
            <v>100.413</v>
          </cell>
          <cell r="L243">
            <v>107.024</v>
          </cell>
          <cell r="M243">
            <v>107.253</v>
          </cell>
        </row>
        <row r="244">
          <cell r="C244">
            <v>46210</v>
          </cell>
          <cell r="D244">
            <v>99.924000000000007</v>
          </cell>
          <cell r="G244">
            <v>100.003</v>
          </cell>
          <cell r="H244">
            <v>46210</v>
          </cell>
          <cell r="J244">
            <v>100.33</v>
          </cell>
          <cell r="L244">
            <v>106.608</v>
          </cell>
          <cell r="M244">
            <v>106.751</v>
          </cell>
        </row>
        <row r="245">
          <cell r="C245">
            <v>46211</v>
          </cell>
          <cell r="D245">
            <v>99.89</v>
          </cell>
          <cell r="G245">
            <v>99.968999999999994</v>
          </cell>
          <cell r="H245">
            <v>46211</v>
          </cell>
          <cell r="J245">
            <v>100.246</v>
          </cell>
          <cell r="L245">
            <v>106.008</v>
          </cell>
          <cell r="M245">
            <v>106.126</v>
          </cell>
        </row>
        <row r="246">
          <cell r="C246">
            <v>46212</v>
          </cell>
          <cell r="D246">
            <v>99.903999999999996</v>
          </cell>
          <cell r="G246">
            <v>99.968999999999994</v>
          </cell>
          <cell r="H246">
            <v>46212</v>
          </cell>
          <cell r="J246">
            <v>100.30200000000001</v>
          </cell>
          <cell r="L246">
            <v>106.215</v>
          </cell>
          <cell r="M246">
            <v>106.33</v>
          </cell>
        </row>
        <row r="247">
          <cell r="C247">
            <v>46213</v>
          </cell>
          <cell r="D247">
            <v>99.897000000000006</v>
          </cell>
          <cell r="G247">
            <v>99.98</v>
          </cell>
          <cell r="H247">
            <v>46213</v>
          </cell>
          <cell r="J247">
            <v>100.321</v>
          </cell>
          <cell r="L247">
            <v>106.303</v>
          </cell>
          <cell r="M247">
            <v>106.41500000000001</v>
          </cell>
        </row>
        <row r="248">
          <cell r="C248">
            <v>46216</v>
          </cell>
          <cell r="D248">
            <v>99.91</v>
          </cell>
          <cell r="G248">
            <v>99.977999999999994</v>
          </cell>
          <cell r="H248">
            <v>46216</v>
          </cell>
          <cell r="J248">
            <v>100.345</v>
          </cell>
          <cell r="L248">
            <v>106.154</v>
          </cell>
          <cell r="M248">
            <v>106.271</v>
          </cell>
        </row>
        <row r="249">
          <cell r="C249">
            <v>46217</v>
          </cell>
          <cell r="D249">
            <v>99.894000000000005</v>
          </cell>
          <cell r="G249">
            <v>99.963999999999999</v>
          </cell>
          <cell r="H249">
            <v>46217</v>
          </cell>
          <cell r="J249">
            <v>100.236</v>
          </cell>
          <cell r="L249">
            <v>106.09699999999999</v>
          </cell>
          <cell r="M249">
            <v>106.214</v>
          </cell>
        </row>
        <row r="250">
          <cell r="C250">
            <v>46218</v>
          </cell>
          <cell r="D250">
            <v>99.897000000000006</v>
          </cell>
          <cell r="G250">
            <v>99.96</v>
          </cell>
          <cell r="H250">
            <v>46218</v>
          </cell>
          <cell r="J250">
            <v>100.325</v>
          </cell>
          <cell r="L250">
            <v>106.045</v>
          </cell>
          <cell r="M250">
            <v>106.069</v>
          </cell>
        </row>
        <row r="251">
          <cell r="C251">
            <v>46219</v>
          </cell>
          <cell r="D251">
            <v>99.89</v>
          </cell>
          <cell r="G251">
            <v>99.972999999999999</v>
          </cell>
          <cell r="H251">
            <v>46219</v>
          </cell>
          <cell r="J251">
            <v>100.292</v>
          </cell>
          <cell r="L251">
            <v>105.899</v>
          </cell>
          <cell r="M251">
            <v>105.923</v>
          </cell>
        </row>
        <row r="252">
          <cell r="C252">
            <v>46220</v>
          </cell>
          <cell r="D252">
            <v>99.897999999999996</v>
          </cell>
          <cell r="G252">
            <v>99.962999999999994</v>
          </cell>
          <cell r="H252">
            <v>46220</v>
          </cell>
          <cell r="J252">
            <v>100.29600000000001</v>
          </cell>
          <cell r="L252">
            <v>105.839</v>
          </cell>
          <cell r="M252">
            <v>105.861</v>
          </cell>
        </row>
        <row r="253">
          <cell r="C253">
            <v>46223</v>
          </cell>
          <cell r="D253">
            <v>99.899000000000001</v>
          </cell>
          <cell r="G253">
            <v>99.97</v>
          </cell>
          <cell r="H253">
            <v>46223</v>
          </cell>
          <cell r="J253">
            <v>100.265</v>
          </cell>
          <cell r="L253">
            <v>105.82299999999999</v>
          </cell>
          <cell r="M253">
            <v>105.846</v>
          </cell>
        </row>
        <row r="254">
          <cell r="C254">
            <v>46224</v>
          </cell>
          <cell r="D254">
            <v>99.915000000000006</v>
          </cell>
          <cell r="G254">
            <v>99.96</v>
          </cell>
          <cell r="H254">
            <v>46224</v>
          </cell>
          <cell r="J254">
            <v>100.313</v>
          </cell>
          <cell r="L254">
            <v>105.729</v>
          </cell>
          <cell r="M254">
            <v>105.753</v>
          </cell>
        </row>
        <row r="255">
          <cell r="C255">
            <v>46225</v>
          </cell>
          <cell r="D255">
            <v>99.909000000000006</v>
          </cell>
          <cell r="G255">
            <v>99.957999999999998</v>
          </cell>
          <cell r="H255">
            <v>46225</v>
          </cell>
          <cell r="J255">
            <v>100.229</v>
          </cell>
          <cell r="L255">
            <v>105.642</v>
          </cell>
          <cell r="M255">
            <v>105.66500000000001</v>
          </cell>
        </row>
        <row r="256">
          <cell r="C256">
            <v>46226</v>
          </cell>
          <cell r="D256">
            <v>99.856999999999999</v>
          </cell>
          <cell r="G256">
            <v>99.911000000000001</v>
          </cell>
          <cell r="H256">
            <v>46226</v>
          </cell>
          <cell r="J256">
            <v>100.157</v>
          </cell>
          <cell r="L256">
            <v>105.27800000000001</v>
          </cell>
          <cell r="M256">
            <v>105.46599999999999</v>
          </cell>
        </row>
        <row r="257">
          <cell r="C257">
            <v>46227</v>
          </cell>
          <cell r="D257">
            <v>99.881</v>
          </cell>
          <cell r="G257">
            <v>99.933000000000007</v>
          </cell>
          <cell r="H257">
            <v>46227</v>
          </cell>
          <cell r="J257">
            <v>100.19499999999999</v>
          </cell>
          <cell r="L257">
            <v>105.312</v>
          </cell>
          <cell r="M257">
            <v>105.514</v>
          </cell>
        </row>
        <row r="258">
          <cell r="C258">
            <v>46230</v>
          </cell>
          <cell r="D258">
            <v>99.882000000000005</v>
          </cell>
          <cell r="G258">
            <v>99.936000000000007</v>
          </cell>
          <cell r="H258">
            <v>46230</v>
          </cell>
          <cell r="J258">
            <v>100.209</v>
          </cell>
          <cell r="L258">
            <v>105.681</v>
          </cell>
          <cell r="M258">
            <v>105.9</v>
          </cell>
        </row>
        <row r="259">
          <cell r="C259">
            <v>46231</v>
          </cell>
          <cell r="D259">
            <v>99.891000000000005</v>
          </cell>
          <cell r="G259">
            <v>99.972999999999999</v>
          </cell>
          <cell r="H259">
            <v>46231</v>
          </cell>
          <cell r="J259">
            <v>100.217</v>
          </cell>
          <cell r="L259">
            <v>105.825</v>
          </cell>
          <cell r="M259">
            <v>105.998</v>
          </cell>
        </row>
        <row r="260">
          <cell r="C260">
            <v>46232</v>
          </cell>
          <cell r="D260">
            <v>99.887</v>
          </cell>
          <cell r="G260">
            <v>99.954999999999998</v>
          </cell>
          <cell r="H260">
            <v>46232</v>
          </cell>
          <cell r="J260">
            <v>100.218</v>
          </cell>
          <cell r="L260">
            <v>105.57599999999999</v>
          </cell>
          <cell r="M260">
            <v>105.783</v>
          </cell>
        </row>
        <row r="261">
          <cell r="C261">
            <v>46233</v>
          </cell>
          <cell r="D261">
            <v>99.893000000000001</v>
          </cell>
          <cell r="G261">
            <v>99.98</v>
          </cell>
          <cell r="H261">
            <v>46233</v>
          </cell>
          <cell r="J261">
            <v>100.206</v>
          </cell>
          <cell r="L261">
            <v>105.349</v>
          </cell>
          <cell r="M261">
            <v>105.593</v>
          </cell>
        </row>
        <row r="262">
          <cell r="C262">
            <v>46234</v>
          </cell>
          <cell r="D262">
            <v>99.869</v>
          </cell>
          <cell r="G262">
            <v>99.947000000000003</v>
          </cell>
          <cell r="H262">
            <v>46234</v>
          </cell>
          <cell r="J262">
            <v>100.18</v>
          </cell>
          <cell r="L262">
            <v>105.232</v>
          </cell>
          <cell r="M262">
            <v>105.465</v>
          </cell>
        </row>
        <row r="263">
          <cell r="C263">
            <v>46237</v>
          </cell>
          <cell r="D263">
            <v>99.866</v>
          </cell>
          <cell r="G263">
            <v>99.936000000000007</v>
          </cell>
          <cell r="H263">
            <v>46237</v>
          </cell>
          <cell r="J263">
            <v>100.21</v>
          </cell>
          <cell r="L263">
            <v>105.533</v>
          </cell>
          <cell r="M263">
            <v>105.741</v>
          </cell>
        </row>
        <row r="264">
          <cell r="C264">
            <v>46238</v>
          </cell>
          <cell r="D264">
            <v>99.887</v>
          </cell>
          <cell r="G264">
            <v>99.974000000000004</v>
          </cell>
          <cell r="H264">
            <v>46238</v>
          </cell>
          <cell r="J264">
            <v>100.169</v>
          </cell>
          <cell r="L264">
            <v>105.797</v>
          </cell>
          <cell r="M264">
            <v>105.967</v>
          </cell>
        </row>
        <row r="265">
          <cell r="C265">
            <v>46239</v>
          </cell>
          <cell r="D265">
            <v>99.897000000000006</v>
          </cell>
          <cell r="G265">
            <v>99.983999999999995</v>
          </cell>
          <cell r="H265">
            <v>46239</v>
          </cell>
          <cell r="J265">
            <v>100.18</v>
          </cell>
          <cell r="L265">
            <v>105.89400000000001</v>
          </cell>
          <cell r="M265">
            <v>106.056</v>
          </cell>
        </row>
        <row r="266">
          <cell r="C266">
            <v>46240</v>
          </cell>
          <cell r="D266">
            <v>99.897000000000006</v>
          </cell>
          <cell r="G266">
            <v>99.984999999999999</v>
          </cell>
          <cell r="H266">
            <v>46240</v>
          </cell>
          <cell r="J266">
            <v>100.17100000000001</v>
          </cell>
          <cell r="L266">
            <v>105.895</v>
          </cell>
          <cell r="M266">
            <v>106.06399999999999</v>
          </cell>
        </row>
        <row r="267">
          <cell r="C267">
            <v>46241</v>
          </cell>
          <cell r="D267">
            <v>99.897000000000006</v>
          </cell>
          <cell r="G267">
            <v>99.99</v>
          </cell>
          <cell r="H267">
            <v>46241</v>
          </cell>
          <cell r="J267">
            <v>100.181</v>
          </cell>
          <cell r="L267">
            <v>105.96</v>
          </cell>
          <cell r="M267">
            <v>106.119</v>
          </cell>
        </row>
        <row r="268">
          <cell r="C268">
            <v>46244</v>
          </cell>
          <cell r="D268">
            <v>99.89</v>
          </cell>
          <cell r="G268">
            <v>100.00700000000001</v>
          </cell>
          <cell r="H268">
            <v>46244</v>
          </cell>
          <cell r="J268">
            <v>100.167</v>
          </cell>
          <cell r="L268">
            <v>105.79300000000001</v>
          </cell>
          <cell r="M268">
            <v>105.973</v>
          </cell>
        </row>
        <row r="269">
          <cell r="C269">
            <v>46245</v>
          </cell>
          <cell r="D269">
            <v>99.894999999999996</v>
          </cell>
          <cell r="G269">
            <v>99.988</v>
          </cell>
          <cell r="H269">
            <v>46245</v>
          </cell>
          <cell r="J269">
            <v>100.125</v>
          </cell>
          <cell r="L269">
            <v>105.65600000000001</v>
          </cell>
          <cell r="M269">
            <v>105.92</v>
          </cell>
        </row>
        <row r="270">
          <cell r="C270">
            <v>46246</v>
          </cell>
          <cell r="D270">
            <v>99.894999999999996</v>
          </cell>
          <cell r="G270">
            <v>99.99</v>
          </cell>
          <cell r="H270">
            <v>46246</v>
          </cell>
          <cell r="J270">
            <v>100.21599999999999</v>
          </cell>
          <cell r="L270">
            <v>105.752</v>
          </cell>
          <cell r="M270">
            <v>105.97</v>
          </cell>
        </row>
        <row r="271">
          <cell r="C271">
            <v>46247</v>
          </cell>
          <cell r="D271">
            <v>99.897000000000006</v>
          </cell>
          <cell r="G271">
            <v>99.989000000000004</v>
          </cell>
          <cell r="H271">
            <v>46247</v>
          </cell>
          <cell r="J271">
            <v>100.232</v>
          </cell>
          <cell r="L271">
            <v>105.861</v>
          </cell>
          <cell r="M271">
            <v>106.02800000000001</v>
          </cell>
        </row>
        <row r="272">
          <cell r="C272">
            <v>46248</v>
          </cell>
          <cell r="D272">
            <v>99.894000000000005</v>
          </cell>
          <cell r="G272">
            <v>99.99</v>
          </cell>
          <cell r="H272">
            <v>46248</v>
          </cell>
          <cell r="J272">
            <v>100.221</v>
          </cell>
          <cell r="L272">
            <v>105.593</v>
          </cell>
          <cell r="M272">
            <v>105.81100000000001</v>
          </cell>
        </row>
        <row r="273">
          <cell r="C273">
            <v>46251</v>
          </cell>
          <cell r="D273">
            <v>99.891999999999996</v>
          </cell>
          <cell r="G273">
            <v>99.980999999999995</v>
          </cell>
          <cell r="H273">
            <v>46251</v>
          </cell>
          <cell r="J273">
            <v>100.203</v>
          </cell>
          <cell r="L273">
            <v>105.40300000000001</v>
          </cell>
          <cell r="M273">
            <v>105.557</v>
          </cell>
        </row>
        <row r="274">
          <cell r="C274">
            <v>46252</v>
          </cell>
          <cell r="D274">
            <v>99.887</v>
          </cell>
          <cell r="G274">
            <v>100.001</v>
          </cell>
          <cell r="H274">
            <v>46252</v>
          </cell>
          <cell r="J274">
            <v>100.136</v>
          </cell>
          <cell r="L274">
            <v>105.13800000000001</v>
          </cell>
          <cell r="M274">
            <v>105.161</v>
          </cell>
        </row>
        <row r="275">
          <cell r="C275">
            <v>46253</v>
          </cell>
          <cell r="D275">
            <v>99.888000000000005</v>
          </cell>
          <cell r="G275">
            <v>99.986000000000004</v>
          </cell>
          <cell r="H275">
            <v>46253</v>
          </cell>
          <cell r="J275">
            <v>100.126</v>
          </cell>
          <cell r="L275">
            <v>105.166</v>
          </cell>
          <cell r="M275">
            <v>105.18899999999999</v>
          </cell>
        </row>
        <row r="276">
          <cell r="C276">
            <v>46254</v>
          </cell>
          <cell r="D276">
            <v>99.88</v>
          </cell>
          <cell r="G276">
            <v>99.971000000000004</v>
          </cell>
          <cell r="H276">
            <v>46254</v>
          </cell>
          <cell r="J276">
            <v>100.133</v>
          </cell>
          <cell r="L276">
            <v>105.04900000000001</v>
          </cell>
          <cell r="M276">
            <v>105.072</v>
          </cell>
        </row>
        <row r="277">
          <cell r="C277">
            <v>46255</v>
          </cell>
          <cell r="D277">
            <v>99.858999999999995</v>
          </cell>
          <cell r="G277">
            <v>99.98</v>
          </cell>
          <cell r="H277">
            <v>46255</v>
          </cell>
          <cell r="J277">
            <v>100.13200000000001</v>
          </cell>
          <cell r="L277">
            <v>105.021</v>
          </cell>
          <cell r="M277">
            <v>105.04300000000001</v>
          </cell>
        </row>
        <row r="278">
          <cell r="C278">
            <v>46258</v>
          </cell>
          <cell r="D278">
            <v>99.861999999999995</v>
          </cell>
          <cell r="G278">
            <v>99.986000000000004</v>
          </cell>
          <cell r="H278">
            <v>46258</v>
          </cell>
          <cell r="J278">
            <v>100.14</v>
          </cell>
          <cell r="L278">
            <v>105.068</v>
          </cell>
          <cell r="M278">
            <v>105.09</v>
          </cell>
        </row>
        <row r="279">
          <cell r="C279">
            <v>46259</v>
          </cell>
          <cell r="D279">
            <v>99.861000000000004</v>
          </cell>
          <cell r="G279">
            <v>99.951999999999998</v>
          </cell>
          <cell r="H279">
            <v>46259</v>
          </cell>
          <cell r="J279">
            <v>100.099</v>
          </cell>
          <cell r="L279">
            <v>105.291</v>
          </cell>
          <cell r="M279">
            <v>105.48099999999999</v>
          </cell>
        </row>
        <row r="280">
          <cell r="C280">
            <v>46260</v>
          </cell>
          <cell r="D280">
            <v>99.863</v>
          </cell>
          <cell r="G280">
            <v>99.953000000000003</v>
          </cell>
          <cell r="H280">
            <v>46260</v>
          </cell>
          <cell r="J280">
            <v>100.13800000000001</v>
          </cell>
          <cell r="L280">
            <v>105.249</v>
          </cell>
          <cell r="M280">
            <v>105.46299999999999</v>
          </cell>
        </row>
        <row r="281">
          <cell r="C281">
            <v>46261</v>
          </cell>
          <cell r="D281">
            <v>99.866</v>
          </cell>
          <cell r="G281">
            <v>99.957999999999998</v>
          </cell>
          <cell r="H281">
            <v>46261</v>
          </cell>
          <cell r="J281">
            <v>100.10299999999999</v>
          </cell>
          <cell r="L281">
            <v>105.15</v>
          </cell>
          <cell r="M281">
            <v>105.321</v>
          </cell>
        </row>
        <row r="282">
          <cell r="C282">
            <v>46262</v>
          </cell>
          <cell r="D282">
            <v>99.861000000000004</v>
          </cell>
          <cell r="G282">
            <v>99.953999999999994</v>
          </cell>
          <cell r="H282">
            <v>46262</v>
          </cell>
          <cell r="J282">
            <v>100.089</v>
          </cell>
          <cell r="L282">
            <v>105.03700000000001</v>
          </cell>
          <cell r="M282">
            <v>105.206</v>
          </cell>
        </row>
        <row r="283">
          <cell r="C283">
            <v>46265</v>
          </cell>
          <cell r="D283">
            <v>99.864999999999995</v>
          </cell>
          <cell r="G283">
            <v>99.971000000000004</v>
          </cell>
          <cell r="H283">
            <v>46265</v>
          </cell>
          <cell r="J283">
            <v>100.071</v>
          </cell>
          <cell r="L283">
            <v>104.867</v>
          </cell>
          <cell r="M283">
            <v>105.03400000000001</v>
          </cell>
        </row>
        <row r="284">
          <cell r="C284">
            <v>46266</v>
          </cell>
          <cell r="D284">
            <v>99.882000000000005</v>
          </cell>
          <cell r="G284">
            <v>100.003</v>
          </cell>
          <cell r="H284">
            <v>46266</v>
          </cell>
          <cell r="J284">
            <v>100.06100000000001</v>
          </cell>
          <cell r="L284">
            <v>104.58499999999999</v>
          </cell>
          <cell r="M284">
            <v>104.80200000000001</v>
          </cell>
        </row>
        <row r="285">
          <cell r="C285">
            <v>46267</v>
          </cell>
          <cell r="D285">
            <v>99.896000000000001</v>
          </cell>
          <cell r="G285">
            <v>99.983000000000004</v>
          </cell>
          <cell r="H285">
            <v>46267</v>
          </cell>
          <cell r="J285">
            <v>100.00700000000001</v>
          </cell>
          <cell r="L285">
            <v>104.121</v>
          </cell>
          <cell r="M285">
            <v>104.25700000000001</v>
          </cell>
        </row>
        <row r="286">
          <cell r="C286">
            <v>46268</v>
          </cell>
          <cell r="D286">
            <v>99.885999999999996</v>
          </cell>
          <cell r="G286">
            <v>99.980999999999995</v>
          </cell>
          <cell r="H286">
            <v>46268</v>
          </cell>
          <cell r="J286">
            <v>100.02</v>
          </cell>
          <cell r="L286">
            <v>104.434</v>
          </cell>
          <cell r="M286">
            <v>104.616</v>
          </cell>
        </row>
        <row r="287">
          <cell r="C287">
            <v>46269</v>
          </cell>
          <cell r="D287">
            <v>99.888000000000005</v>
          </cell>
          <cell r="G287">
            <v>99.988</v>
          </cell>
          <cell r="H287">
            <v>46269</v>
          </cell>
          <cell r="J287">
            <v>99.971999999999994</v>
          </cell>
          <cell r="L287">
            <v>104.48</v>
          </cell>
          <cell r="M287">
            <v>104.649</v>
          </cell>
        </row>
        <row r="288">
          <cell r="C288">
            <v>46272</v>
          </cell>
          <cell r="D288">
            <v>99.899000000000001</v>
          </cell>
          <cell r="G288">
            <v>100.002</v>
          </cell>
          <cell r="H288">
            <v>46272</v>
          </cell>
          <cell r="J288">
            <v>100.02</v>
          </cell>
          <cell r="L288">
            <v>104.393</v>
          </cell>
          <cell r="M288">
            <v>104.59099999999999</v>
          </cell>
        </row>
        <row r="289">
          <cell r="C289">
            <v>46273</v>
          </cell>
          <cell r="D289">
            <v>99.903999999999996</v>
          </cell>
          <cell r="G289">
            <v>100.002</v>
          </cell>
          <cell r="H289">
            <v>46273</v>
          </cell>
          <cell r="J289">
            <v>99.933999999999997</v>
          </cell>
          <cell r="L289">
            <v>104.372</v>
          </cell>
          <cell r="M289">
            <v>104.54600000000001</v>
          </cell>
        </row>
        <row r="290">
          <cell r="C290">
            <v>46274</v>
          </cell>
          <cell r="D290">
            <v>99.91</v>
          </cell>
          <cell r="G290">
            <v>99.994</v>
          </cell>
          <cell r="H290">
            <v>46274</v>
          </cell>
          <cell r="J290">
            <v>99.915999999999997</v>
          </cell>
          <cell r="L290">
            <v>103.94</v>
          </cell>
          <cell r="M290">
            <v>104.023</v>
          </cell>
        </row>
        <row r="291">
          <cell r="C291">
            <v>46275</v>
          </cell>
          <cell r="D291">
            <v>99.9</v>
          </cell>
          <cell r="G291">
            <v>99.951999999999998</v>
          </cell>
          <cell r="H291">
            <v>46275</v>
          </cell>
          <cell r="J291">
            <v>99.82</v>
          </cell>
          <cell r="L291">
            <v>103.396</v>
          </cell>
          <cell r="M291">
            <v>103.455</v>
          </cell>
        </row>
        <row r="292">
          <cell r="C292">
            <v>46276</v>
          </cell>
          <cell r="D292">
            <v>99.841999999999999</v>
          </cell>
          <cell r="G292">
            <v>99.906000000000006</v>
          </cell>
          <cell r="H292">
            <v>46276</v>
          </cell>
          <cell r="J292">
            <v>99.734999999999999</v>
          </cell>
          <cell r="L292">
            <v>103.3</v>
          </cell>
          <cell r="M292">
            <v>103.473</v>
          </cell>
        </row>
        <row r="293">
          <cell r="C293">
            <v>46279</v>
          </cell>
          <cell r="D293">
            <v>99.864000000000004</v>
          </cell>
          <cell r="G293">
            <v>99.918000000000006</v>
          </cell>
          <cell r="H293">
            <v>46279</v>
          </cell>
          <cell r="J293">
            <v>99.623999999999995</v>
          </cell>
          <cell r="L293">
            <v>102.953</v>
          </cell>
          <cell r="M293">
            <v>103.123</v>
          </cell>
        </row>
        <row r="294">
          <cell r="C294">
            <v>46280</v>
          </cell>
          <cell r="D294">
            <v>99.849000000000004</v>
          </cell>
          <cell r="G294">
            <v>99.900999999999996</v>
          </cell>
          <cell r="H294">
            <v>46280</v>
          </cell>
          <cell r="J294">
            <v>99.552999999999997</v>
          </cell>
          <cell r="L294">
            <v>102.866</v>
          </cell>
          <cell r="M294">
            <v>103.04900000000001</v>
          </cell>
        </row>
        <row r="295">
          <cell r="C295">
            <v>46281</v>
          </cell>
          <cell r="D295">
            <v>99.861999999999995</v>
          </cell>
          <cell r="G295">
            <v>99.912000000000006</v>
          </cell>
          <cell r="H295">
            <v>46281</v>
          </cell>
          <cell r="J295">
            <v>99.61</v>
          </cell>
          <cell r="L295">
            <v>103.07599999999999</v>
          </cell>
          <cell r="M295">
            <v>103.25700000000001</v>
          </cell>
        </row>
        <row r="296">
          <cell r="C296">
            <v>46282</v>
          </cell>
          <cell r="D296">
            <v>99.86</v>
          </cell>
          <cell r="G296">
            <v>99.911000000000001</v>
          </cell>
          <cell r="H296">
            <v>46282</v>
          </cell>
          <cell r="J296">
            <v>99.572000000000003</v>
          </cell>
          <cell r="L296">
            <v>103.152</v>
          </cell>
          <cell r="M296">
            <v>103.291</v>
          </cell>
        </row>
        <row r="297">
          <cell r="C297">
            <v>46283</v>
          </cell>
          <cell r="D297">
            <v>99.852999999999994</v>
          </cell>
          <cell r="G297">
            <v>99.915000000000006</v>
          </cell>
          <cell r="H297">
            <v>46283</v>
          </cell>
          <cell r="J297">
            <v>99.488</v>
          </cell>
          <cell r="L297">
            <v>102.785</v>
          </cell>
          <cell r="M297">
            <v>103.02500000000001</v>
          </cell>
        </row>
        <row r="298">
          <cell r="C298">
            <v>46286</v>
          </cell>
          <cell r="D298">
            <v>99.825000000000003</v>
          </cell>
          <cell r="G298">
            <v>99.915000000000006</v>
          </cell>
          <cell r="H298">
            <v>46286</v>
          </cell>
          <cell r="J298">
            <v>99.507999999999996</v>
          </cell>
          <cell r="L298">
            <v>103.11799999999999</v>
          </cell>
          <cell r="M298">
            <v>103.271</v>
          </cell>
        </row>
        <row r="299">
          <cell r="C299">
            <v>46287</v>
          </cell>
          <cell r="D299">
            <v>99.832999999999998</v>
          </cell>
          <cell r="G299">
            <v>99.932000000000002</v>
          </cell>
          <cell r="H299">
            <v>46287</v>
          </cell>
          <cell r="J299">
            <v>99.531000000000006</v>
          </cell>
          <cell r="L299">
            <v>103.125</v>
          </cell>
          <cell r="M299">
            <v>103.277</v>
          </cell>
        </row>
        <row r="300">
          <cell r="C300">
            <v>46288</v>
          </cell>
          <cell r="D300">
            <v>99.828999999999994</v>
          </cell>
          <cell r="G300">
            <v>99.923000000000002</v>
          </cell>
          <cell r="H300">
            <v>46288</v>
          </cell>
          <cell r="J300">
            <v>99.42</v>
          </cell>
          <cell r="L300">
            <v>102.57899999999999</v>
          </cell>
          <cell r="M300">
            <v>102.721</v>
          </cell>
        </row>
        <row r="301">
          <cell r="C301">
            <v>46289</v>
          </cell>
          <cell r="D301">
            <v>99.822000000000003</v>
          </cell>
          <cell r="G301">
            <v>99.915999999999997</v>
          </cell>
          <cell r="H301">
            <v>46289</v>
          </cell>
          <cell r="J301">
            <v>99.369</v>
          </cell>
          <cell r="L301">
            <v>101.89400000000001</v>
          </cell>
          <cell r="M301">
            <v>102.03700000000001</v>
          </cell>
        </row>
        <row r="302">
          <cell r="C302">
            <v>46290</v>
          </cell>
          <cell r="D302">
            <v>99.822000000000003</v>
          </cell>
          <cell r="G302">
            <v>99.915999999999997</v>
          </cell>
          <cell r="H302">
            <v>46290</v>
          </cell>
          <cell r="J302">
            <v>99.394000000000005</v>
          </cell>
          <cell r="L302">
            <v>101.575</v>
          </cell>
          <cell r="M302">
            <v>101.825</v>
          </cell>
        </row>
        <row r="303">
          <cell r="C303">
            <v>46293</v>
          </cell>
          <cell r="D303">
            <v>99.8</v>
          </cell>
          <cell r="G303">
            <v>99.882000000000005</v>
          </cell>
          <cell r="H303">
            <v>46293</v>
          </cell>
          <cell r="J303">
            <v>99.337999999999994</v>
          </cell>
          <cell r="L303">
            <v>101.154</v>
          </cell>
          <cell r="M303">
            <v>101.29300000000001</v>
          </cell>
        </row>
        <row r="304">
          <cell r="C304">
            <v>46294</v>
          </cell>
          <cell r="D304">
            <v>99.778000000000006</v>
          </cell>
          <cell r="G304">
            <v>99.838999999999999</v>
          </cell>
          <cell r="H304">
            <v>46294</v>
          </cell>
          <cell r="J304">
            <v>99.334999999999994</v>
          </cell>
          <cell r="L304">
            <v>100.42700000000001</v>
          </cell>
          <cell r="M304">
            <v>100.521</v>
          </cell>
        </row>
        <row r="305">
          <cell r="C305">
            <v>46295</v>
          </cell>
          <cell r="G305">
            <v>99.817999999999998</v>
          </cell>
          <cell r="H305">
            <v>46295</v>
          </cell>
          <cell r="J305">
            <v>99.314999999999998</v>
          </cell>
          <cell r="L305">
            <v>100.398</v>
          </cell>
          <cell r="M305">
            <v>100.503</v>
          </cell>
        </row>
        <row r="335">
          <cell r="D335" t="str">
            <v>Bid 2020 XS2234571771</v>
          </cell>
          <cell r="G335" t="str">
            <v>Offer 2020 XS2234571771</v>
          </cell>
        </row>
        <row r="336">
          <cell r="C336">
            <v>46204</v>
          </cell>
          <cell r="D336">
            <v>55.151000000000003</v>
          </cell>
          <cell r="G336">
            <v>55.427</v>
          </cell>
        </row>
        <row r="337">
          <cell r="C337">
            <v>46205</v>
          </cell>
          <cell r="D337">
            <v>54.878</v>
          </cell>
          <cell r="G337">
            <v>54.991999999999997</v>
          </cell>
        </row>
        <row r="338">
          <cell r="C338">
            <v>46206</v>
          </cell>
          <cell r="D338">
            <v>54.601999999999997</v>
          </cell>
          <cell r="G338">
            <v>54.854999999999997</v>
          </cell>
        </row>
        <row r="339">
          <cell r="C339">
            <v>46209</v>
          </cell>
          <cell r="D339">
            <v>54.488999999999997</v>
          </cell>
          <cell r="G339">
            <v>54.715000000000003</v>
          </cell>
        </row>
        <row r="340">
          <cell r="C340">
            <v>46210</v>
          </cell>
          <cell r="D340">
            <v>53.838000000000001</v>
          </cell>
          <cell r="G340">
            <v>54.088999999999999</v>
          </cell>
        </row>
        <row r="341">
          <cell r="C341">
            <v>46211</v>
          </cell>
          <cell r="D341">
            <v>53.600999999999999</v>
          </cell>
          <cell r="G341">
            <v>53.667999999999999</v>
          </cell>
        </row>
        <row r="342">
          <cell r="C342">
            <v>46212</v>
          </cell>
          <cell r="D342">
            <v>53.670999999999999</v>
          </cell>
          <cell r="G342">
            <v>53.787999999999997</v>
          </cell>
        </row>
        <row r="343">
          <cell r="C343">
            <v>46213</v>
          </cell>
          <cell r="D343">
            <v>53.808</v>
          </cell>
          <cell r="G343">
            <v>54</v>
          </cell>
        </row>
        <row r="344">
          <cell r="C344">
            <v>46216</v>
          </cell>
          <cell r="D344">
            <v>53.7</v>
          </cell>
          <cell r="G344">
            <v>53.866999999999997</v>
          </cell>
        </row>
        <row r="345">
          <cell r="C345">
            <v>46217</v>
          </cell>
          <cell r="D345">
            <v>53.695999999999998</v>
          </cell>
          <cell r="G345">
            <v>53.878</v>
          </cell>
        </row>
        <row r="346">
          <cell r="C346">
            <v>46218</v>
          </cell>
          <cell r="D346">
            <v>53.74</v>
          </cell>
          <cell r="G346">
            <v>53.908999999999999</v>
          </cell>
        </row>
        <row r="347">
          <cell r="C347">
            <v>46219</v>
          </cell>
          <cell r="D347">
            <v>53.518000000000001</v>
          </cell>
          <cell r="G347">
            <v>53.578000000000003</v>
          </cell>
        </row>
        <row r="348">
          <cell r="C348">
            <v>46220</v>
          </cell>
          <cell r="D348">
            <v>53.500999999999998</v>
          </cell>
          <cell r="G348">
            <v>53.76</v>
          </cell>
        </row>
        <row r="349">
          <cell r="C349">
            <v>46223</v>
          </cell>
          <cell r="D349">
            <v>53.473999999999997</v>
          </cell>
          <cell r="G349">
            <v>53.573</v>
          </cell>
        </row>
        <row r="350">
          <cell r="C350">
            <v>46224</v>
          </cell>
          <cell r="D350">
            <v>53.341999999999999</v>
          </cell>
          <cell r="G350">
            <v>53.494</v>
          </cell>
        </row>
        <row r="351">
          <cell r="C351">
            <v>46225</v>
          </cell>
          <cell r="D351">
            <v>53.216000000000001</v>
          </cell>
          <cell r="G351">
            <v>53.356000000000002</v>
          </cell>
        </row>
        <row r="352">
          <cell r="C352">
            <v>46226</v>
          </cell>
          <cell r="D352">
            <v>52.655999999999999</v>
          </cell>
          <cell r="G352">
            <v>52.884</v>
          </cell>
        </row>
        <row r="353">
          <cell r="C353">
            <v>46227</v>
          </cell>
          <cell r="D353">
            <v>52.670999999999999</v>
          </cell>
          <cell r="G353">
            <v>52.874000000000002</v>
          </cell>
        </row>
        <row r="354">
          <cell r="C354">
            <v>46230</v>
          </cell>
          <cell r="D354">
            <v>53.295000000000002</v>
          </cell>
          <cell r="G354">
            <v>53.433999999999997</v>
          </cell>
        </row>
        <row r="355">
          <cell r="C355">
            <v>46231</v>
          </cell>
          <cell r="D355">
            <v>53.305</v>
          </cell>
          <cell r="G355">
            <v>53.494999999999997</v>
          </cell>
        </row>
        <row r="356">
          <cell r="C356">
            <v>46232</v>
          </cell>
          <cell r="D356">
            <v>53.253999999999998</v>
          </cell>
          <cell r="G356">
            <v>53.427999999999997</v>
          </cell>
        </row>
        <row r="357">
          <cell r="C357">
            <v>46233</v>
          </cell>
          <cell r="D357">
            <v>52.912999999999997</v>
          </cell>
          <cell r="G357">
            <v>53.03</v>
          </cell>
        </row>
        <row r="358">
          <cell r="C358">
            <v>46234</v>
          </cell>
          <cell r="D358">
            <v>52.771999999999998</v>
          </cell>
          <cell r="G358">
            <v>52.863</v>
          </cell>
        </row>
        <row r="359">
          <cell r="C359">
            <v>46237</v>
          </cell>
          <cell r="D359">
            <v>53.12</v>
          </cell>
          <cell r="G359">
            <v>53.363999999999997</v>
          </cell>
        </row>
        <row r="360">
          <cell r="C360">
            <v>46238</v>
          </cell>
          <cell r="D360">
            <v>53.357999999999997</v>
          </cell>
          <cell r="G360">
            <v>53.523000000000003</v>
          </cell>
        </row>
        <row r="361">
          <cell r="C361">
            <v>46239</v>
          </cell>
          <cell r="D361">
            <v>53.566000000000003</v>
          </cell>
          <cell r="G361">
            <v>53.774999999999999</v>
          </cell>
        </row>
        <row r="362">
          <cell r="C362">
            <v>46240</v>
          </cell>
          <cell r="D362">
            <v>53.497999999999998</v>
          </cell>
          <cell r="G362">
            <v>53.673000000000002</v>
          </cell>
        </row>
        <row r="363">
          <cell r="C363">
            <v>46241</v>
          </cell>
          <cell r="D363">
            <v>53.642000000000003</v>
          </cell>
          <cell r="G363">
            <v>53.838000000000001</v>
          </cell>
        </row>
        <row r="364">
          <cell r="C364">
            <v>46244</v>
          </cell>
          <cell r="D364">
            <v>53.633000000000003</v>
          </cell>
          <cell r="G364">
            <v>53.750999999999998</v>
          </cell>
        </row>
        <row r="365">
          <cell r="C365">
            <v>46245</v>
          </cell>
          <cell r="D365">
            <v>53.277999999999999</v>
          </cell>
          <cell r="G365">
            <v>53.411000000000001</v>
          </cell>
        </row>
        <row r="366">
          <cell r="C366">
            <v>46246</v>
          </cell>
          <cell r="D366">
            <v>53.405999999999999</v>
          </cell>
          <cell r="G366">
            <v>53.621000000000002</v>
          </cell>
        </row>
        <row r="367">
          <cell r="C367">
            <v>46247</v>
          </cell>
          <cell r="D367">
            <v>53.49</v>
          </cell>
          <cell r="G367">
            <v>53.701999999999998</v>
          </cell>
        </row>
        <row r="368">
          <cell r="C368">
            <v>46248</v>
          </cell>
          <cell r="D368">
            <v>53.014000000000003</v>
          </cell>
          <cell r="G368">
            <v>53.058999999999997</v>
          </cell>
        </row>
        <row r="369">
          <cell r="C369">
            <v>46251</v>
          </cell>
          <cell r="D369">
            <v>52.514000000000003</v>
          </cell>
          <cell r="G369">
            <v>52.777000000000001</v>
          </cell>
        </row>
        <row r="370">
          <cell r="C370">
            <v>46252</v>
          </cell>
          <cell r="D370">
            <v>52.131999999999998</v>
          </cell>
          <cell r="G370">
            <v>52.249000000000002</v>
          </cell>
        </row>
        <row r="371">
          <cell r="C371">
            <v>46253</v>
          </cell>
          <cell r="D371">
            <v>52.133000000000003</v>
          </cell>
          <cell r="G371">
            <v>52.247999999999998</v>
          </cell>
        </row>
        <row r="372">
          <cell r="C372">
            <v>46254</v>
          </cell>
          <cell r="D372">
            <v>52.009</v>
          </cell>
          <cell r="G372">
            <v>52.082000000000001</v>
          </cell>
        </row>
        <row r="373">
          <cell r="C373">
            <v>46255</v>
          </cell>
          <cell r="D373">
            <v>51.945</v>
          </cell>
          <cell r="G373">
            <v>52.067999999999998</v>
          </cell>
        </row>
        <row r="374">
          <cell r="C374">
            <v>46258</v>
          </cell>
          <cell r="D374">
            <v>52.11</v>
          </cell>
          <cell r="G374">
            <v>52.207999999999998</v>
          </cell>
        </row>
        <row r="375">
          <cell r="C375">
            <v>46259</v>
          </cell>
          <cell r="D375">
            <v>52.279000000000003</v>
          </cell>
          <cell r="G375">
            <v>52.524000000000001</v>
          </cell>
        </row>
        <row r="376">
          <cell r="C376">
            <v>46260</v>
          </cell>
          <cell r="D376">
            <v>52.287999999999997</v>
          </cell>
          <cell r="G376">
            <v>52.542999999999999</v>
          </cell>
        </row>
        <row r="377">
          <cell r="C377">
            <v>46261</v>
          </cell>
          <cell r="D377">
            <v>52.439</v>
          </cell>
          <cell r="G377">
            <v>52.671999999999997</v>
          </cell>
        </row>
        <row r="378">
          <cell r="C378">
            <v>46262</v>
          </cell>
          <cell r="D378">
            <v>52.463000000000001</v>
          </cell>
          <cell r="G378">
            <v>52.665999999999997</v>
          </cell>
        </row>
        <row r="379">
          <cell r="C379">
            <v>46265</v>
          </cell>
          <cell r="D379">
            <v>52.296999999999997</v>
          </cell>
          <cell r="G379">
            <v>52.34</v>
          </cell>
        </row>
        <row r="380">
          <cell r="C380">
            <v>46266</v>
          </cell>
          <cell r="D380">
            <v>51.761000000000003</v>
          </cell>
          <cell r="G380">
            <v>51.948999999999998</v>
          </cell>
        </row>
        <row r="381">
          <cell r="C381">
            <v>46267</v>
          </cell>
          <cell r="D381">
            <v>51.317999999999998</v>
          </cell>
          <cell r="G381">
            <v>51.493000000000002</v>
          </cell>
        </row>
        <row r="382">
          <cell r="C382">
            <v>46268</v>
          </cell>
          <cell r="D382">
            <v>51.468000000000004</v>
          </cell>
          <cell r="G382">
            <v>51.753</v>
          </cell>
        </row>
        <row r="383">
          <cell r="C383">
            <v>46269</v>
          </cell>
          <cell r="D383">
            <v>51.759</v>
          </cell>
          <cell r="G383">
            <v>51.945</v>
          </cell>
        </row>
        <row r="384">
          <cell r="C384">
            <v>46272</v>
          </cell>
          <cell r="D384">
            <v>51.485999999999997</v>
          </cell>
          <cell r="G384">
            <v>51.701000000000001</v>
          </cell>
        </row>
        <row r="385">
          <cell r="C385">
            <v>46273</v>
          </cell>
          <cell r="D385">
            <v>51.496000000000002</v>
          </cell>
          <cell r="G385">
            <v>51.686</v>
          </cell>
        </row>
        <row r="386">
          <cell r="C386">
            <v>46274</v>
          </cell>
          <cell r="D386">
            <v>51.27</v>
          </cell>
          <cell r="G386">
            <v>51.363</v>
          </cell>
        </row>
        <row r="387">
          <cell r="C387">
            <v>46275</v>
          </cell>
          <cell r="D387">
            <v>51.12</v>
          </cell>
          <cell r="G387">
            <v>51.256</v>
          </cell>
        </row>
        <row r="388">
          <cell r="C388">
            <v>46276</v>
          </cell>
          <cell r="D388">
            <v>50.848999999999997</v>
          </cell>
          <cell r="G388">
            <v>50.942</v>
          </cell>
        </row>
        <row r="389">
          <cell r="C389">
            <v>46279</v>
          </cell>
          <cell r="D389">
            <v>50.845999999999997</v>
          </cell>
          <cell r="G389">
            <v>51.026000000000003</v>
          </cell>
        </row>
        <row r="390">
          <cell r="C390">
            <v>46280</v>
          </cell>
          <cell r="D390">
            <v>50.627000000000002</v>
          </cell>
          <cell r="G390">
            <v>50.844000000000001</v>
          </cell>
        </row>
        <row r="391">
          <cell r="C391">
            <v>46281</v>
          </cell>
          <cell r="D391">
            <v>50.826999999999998</v>
          </cell>
          <cell r="G391">
            <v>50.972999999999999</v>
          </cell>
        </row>
        <row r="392">
          <cell r="C392">
            <v>46282</v>
          </cell>
          <cell r="D392">
            <v>51.216999999999999</v>
          </cell>
          <cell r="G392">
            <v>51.332999999999998</v>
          </cell>
        </row>
        <row r="393">
          <cell r="C393">
            <v>46283</v>
          </cell>
          <cell r="D393">
            <v>51.061</v>
          </cell>
          <cell r="G393">
            <v>51.232999999999997</v>
          </cell>
        </row>
        <row r="394">
          <cell r="C394">
            <v>46286</v>
          </cell>
          <cell r="D394">
            <v>51.463000000000001</v>
          </cell>
          <cell r="G394">
            <v>51.573</v>
          </cell>
        </row>
        <row r="395">
          <cell r="C395">
            <v>46287</v>
          </cell>
          <cell r="D395">
            <v>51.514000000000003</v>
          </cell>
          <cell r="G395">
            <v>51.613999999999997</v>
          </cell>
        </row>
        <row r="396">
          <cell r="C396">
            <v>46288</v>
          </cell>
          <cell r="D396">
            <v>51.295999999999999</v>
          </cell>
          <cell r="G396">
            <v>51.463999999999999</v>
          </cell>
        </row>
        <row r="397">
          <cell r="C397">
            <v>46289</v>
          </cell>
          <cell r="D397">
            <v>50.503</v>
          </cell>
          <cell r="G397">
            <v>50.716999999999999</v>
          </cell>
        </row>
        <row r="398">
          <cell r="C398">
            <v>46290</v>
          </cell>
          <cell r="D398">
            <v>50.087000000000003</v>
          </cell>
          <cell r="G398">
            <v>50.298000000000002</v>
          </cell>
        </row>
        <row r="399">
          <cell r="C399">
            <v>46293</v>
          </cell>
          <cell r="D399">
            <v>49.500999999999998</v>
          </cell>
          <cell r="G399">
            <v>49.651000000000003</v>
          </cell>
        </row>
        <row r="400">
          <cell r="C400">
            <v>46294</v>
          </cell>
          <cell r="D400">
            <v>49.078000000000003</v>
          </cell>
          <cell r="G400">
            <v>49.293999999999997</v>
          </cell>
        </row>
        <row r="401">
          <cell r="C401">
            <v>46295</v>
          </cell>
          <cell r="D401">
            <v>49.265999999999998</v>
          </cell>
          <cell r="G401">
            <v>49.354999999999997</v>
          </cell>
        </row>
        <row r="407">
          <cell r="D407" t="str">
            <v>Bid 2023 XS2716887760</v>
          </cell>
          <cell r="G407" t="str">
            <v>Offer 2023 XS2716887760</v>
          </cell>
        </row>
        <row r="408">
          <cell r="C408">
            <v>46204</v>
          </cell>
          <cell r="D408">
            <v>105.78</v>
          </cell>
          <cell r="G408">
            <v>105.959</v>
          </cell>
        </row>
        <row r="409">
          <cell r="C409">
            <v>46205</v>
          </cell>
          <cell r="D409">
            <v>105.746</v>
          </cell>
          <cell r="G409">
            <v>105.89</v>
          </cell>
        </row>
        <row r="410">
          <cell r="C410">
            <v>46206</v>
          </cell>
          <cell r="D410">
            <v>105.715</v>
          </cell>
          <cell r="G410">
            <v>105.849</v>
          </cell>
        </row>
        <row r="411">
          <cell r="C411">
            <v>46209</v>
          </cell>
          <cell r="D411">
            <v>105.723</v>
          </cell>
          <cell r="G411">
            <v>105.911</v>
          </cell>
        </row>
        <row r="412">
          <cell r="C412">
            <v>46210</v>
          </cell>
          <cell r="D412">
            <v>105.446</v>
          </cell>
          <cell r="G412">
            <v>105.587</v>
          </cell>
        </row>
        <row r="413">
          <cell r="C413">
            <v>46211</v>
          </cell>
          <cell r="D413">
            <v>105.08</v>
          </cell>
          <cell r="G413">
            <v>105.108</v>
          </cell>
        </row>
        <row r="414">
          <cell r="C414">
            <v>46212</v>
          </cell>
          <cell r="D414">
            <v>105.17</v>
          </cell>
          <cell r="G414">
            <v>105.339</v>
          </cell>
        </row>
        <row r="415">
          <cell r="C415">
            <v>46213</v>
          </cell>
          <cell r="D415">
            <v>105.242</v>
          </cell>
          <cell r="G415">
            <v>105.43300000000001</v>
          </cell>
        </row>
        <row r="416">
          <cell r="C416">
            <v>46216</v>
          </cell>
          <cell r="D416">
            <v>105.11</v>
          </cell>
          <cell r="G416">
            <v>105.283</v>
          </cell>
        </row>
        <row r="417">
          <cell r="C417">
            <v>46217</v>
          </cell>
          <cell r="D417">
            <v>105.04</v>
          </cell>
          <cell r="G417">
            <v>105.202</v>
          </cell>
        </row>
        <row r="418">
          <cell r="C418">
            <v>46218</v>
          </cell>
          <cell r="D418">
            <v>104.991</v>
          </cell>
          <cell r="G418">
            <v>105.161</v>
          </cell>
        </row>
        <row r="419">
          <cell r="C419">
            <v>46219</v>
          </cell>
          <cell r="D419">
            <v>104.789</v>
          </cell>
          <cell r="G419">
            <v>105.01600000000001</v>
          </cell>
        </row>
        <row r="420">
          <cell r="C420">
            <v>46220</v>
          </cell>
          <cell r="D420">
            <v>104.774</v>
          </cell>
          <cell r="G420">
            <v>104.97499999999999</v>
          </cell>
        </row>
        <row r="421">
          <cell r="C421">
            <v>46223</v>
          </cell>
          <cell r="D421">
            <v>104.749</v>
          </cell>
          <cell r="G421">
            <v>104.914</v>
          </cell>
        </row>
        <row r="422">
          <cell r="C422">
            <v>46224</v>
          </cell>
          <cell r="D422">
            <v>104.654</v>
          </cell>
          <cell r="G422">
            <v>104.786</v>
          </cell>
        </row>
        <row r="423">
          <cell r="C423">
            <v>46225</v>
          </cell>
          <cell r="D423">
            <v>104.542</v>
          </cell>
          <cell r="G423">
            <v>104.658</v>
          </cell>
        </row>
        <row r="424">
          <cell r="C424">
            <v>46226</v>
          </cell>
          <cell r="D424">
            <v>104.404</v>
          </cell>
          <cell r="G424">
            <v>104.476</v>
          </cell>
        </row>
        <row r="425">
          <cell r="C425">
            <v>46227</v>
          </cell>
          <cell r="D425">
            <v>104.52500000000001</v>
          </cell>
          <cell r="G425">
            <v>104.59</v>
          </cell>
        </row>
        <row r="426">
          <cell r="C426">
            <v>46230</v>
          </cell>
          <cell r="D426">
            <v>104.694</v>
          </cell>
          <cell r="G426">
            <v>104.82299999999999</v>
          </cell>
        </row>
        <row r="427">
          <cell r="C427">
            <v>46231</v>
          </cell>
          <cell r="D427">
            <v>104.736</v>
          </cell>
          <cell r="G427">
            <v>104.86499999999999</v>
          </cell>
        </row>
        <row r="428">
          <cell r="C428">
            <v>46232</v>
          </cell>
          <cell r="D428">
            <v>104.68899999999999</v>
          </cell>
          <cell r="G428">
            <v>104.709</v>
          </cell>
        </row>
        <row r="429">
          <cell r="C429">
            <v>46233</v>
          </cell>
          <cell r="D429">
            <v>104.608</v>
          </cell>
          <cell r="G429">
            <v>104.627</v>
          </cell>
        </row>
        <row r="430">
          <cell r="C430">
            <v>46234</v>
          </cell>
          <cell r="D430">
            <v>104.54900000000001</v>
          </cell>
          <cell r="G430">
            <v>104.569</v>
          </cell>
        </row>
        <row r="431">
          <cell r="C431">
            <v>46237</v>
          </cell>
          <cell r="D431">
            <v>104.679</v>
          </cell>
          <cell r="G431">
            <v>104.699</v>
          </cell>
        </row>
        <row r="432">
          <cell r="C432">
            <v>46238</v>
          </cell>
          <cell r="D432">
            <v>104.82899999999999</v>
          </cell>
          <cell r="G432">
            <v>104.849</v>
          </cell>
        </row>
        <row r="433">
          <cell r="C433">
            <v>46239</v>
          </cell>
          <cell r="D433">
            <v>104.748</v>
          </cell>
          <cell r="G433">
            <v>104.893</v>
          </cell>
        </row>
        <row r="434">
          <cell r="C434">
            <v>46240</v>
          </cell>
          <cell r="D434">
            <v>104.77200000000001</v>
          </cell>
          <cell r="G434">
            <v>104.91200000000001</v>
          </cell>
        </row>
        <row r="435">
          <cell r="C435">
            <v>46241</v>
          </cell>
          <cell r="D435">
            <v>104.75700000000001</v>
          </cell>
          <cell r="G435">
            <v>104.89700000000001</v>
          </cell>
        </row>
        <row r="436">
          <cell r="C436">
            <v>46244</v>
          </cell>
          <cell r="D436">
            <v>104.648</v>
          </cell>
          <cell r="G436">
            <v>104.81</v>
          </cell>
        </row>
        <row r="437">
          <cell r="C437">
            <v>46245</v>
          </cell>
          <cell r="D437">
            <v>104.583</v>
          </cell>
          <cell r="G437">
            <v>104.726</v>
          </cell>
        </row>
        <row r="438">
          <cell r="C438">
            <v>46246</v>
          </cell>
          <cell r="D438">
            <v>104.664</v>
          </cell>
          <cell r="G438">
            <v>104.816</v>
          </cell>
        </row>
        <row r="439">
          <cell r="C439">
            <v>46247</v>
          </cell>
          <cell r="D439">
            <v>104.69799999999999</v>
          </cell>
          <cell r="G439">
            <v>104.83799999999999</v>
          </cell>
        </row>
        <row r="440">
          <cell r="C440">
            <v>46248</v>
          </cell>
          <cell r="D440">
            <v>104.568</v>
          </cell>
          <cell r="G440">
            <v>104.706</v>
          </cell>
        </row>
        <row r="441">
          <cell r="C441">
            <v>46251</v>
          </cell>
          <cell r="D441">
            <v>104.498</v>
          </cell>
          <cell r="G441">
            <v>104.56100000000001</v>
          </cell>
        </row>
        <row r="442">
          <cell r="C442">
            <v>46252</v>
          </cell>
          <cell r="D442">
            <v>104.35299999999999</v>
          </cell>
          <cell r="G442">
            <v>104.4</v>
          </cell>
        </row>
        <row r="443">
          <cell r="C443">
            <v>46253</v>
          </cell>
          <cell r="D443">
            <v>104.27200000000001</v>
          </cell>
          <cell r="G443">
            <v>104.46899999999999</v>
          </cell>
        </row>
        <row r="444">
          <cell r="C444">
            <v>46254</v>
          </cell>
          <cell r="D444">
            <v>104.248</v>
          </cell>
          <cell r="G444">
            <v>104.413</v>
          </cell>
        </row>
        <row r="445">
          <cell r="C445">
            <v>46255</v>
          </cell>
          <cell r="D445">
            <v>104.24</v>
          </cell>
          <cell r="G445">
            <v>104.41800000000001</v>
          </cell>
        </row>
        <row r="446">
          <cell r="C446">
            <v>46258</v>
          </cell>
          <cell r="D446">
            <v>104.276</v>
          </cell>
          <cell r="G446">
            <v>104.453</v>
          </cell>
        </row>
        <row r="447">
          <cell r="C447">
            <v>46259</v>
          </cell>
          <cell r="D447">
            <v>104.358</v>
          </cell>
          <cell r="G447">
            <v>104.548</v>
          </cell>
        </row>
        <row r="448">
          <cell r="C448">
            <v>46260</v>
          </cell>
          <cell r="D448">
            <v>104.33799999999999</v>
          </cell>
          <cell r="G448">
            <v>104.53</v>
          </cell>
        </row>
        <row r="449">
          <cell r="C449">
            <v>46261</v>
          </cell>
          <cell r="D449">
            <v>104.333</v>
          </cell>
          <cell r="G449">
            <v>104.53</v>
          </cell>
        </row>
        <row r="450">
          <cell r="C450">
            <v>46262</v>
          </cell>
          <cell r="D450">
            <v>104.285</v>
          </cell>
          <cell r="G450">
            <v>104.47199999999999</v>
          </cell>
        </row>
        <row r="451">
          <cell r="C451">
            <v>46265</v>
          </cell>
          <cell r="D451">
            <v>104.18</v>
          </cell>
          <cell r="G451">
            <v>104.25</v>
          </cell>
        </row>
        <row r="452">
          <cell r="C452">
            <v>46266</v>
          </cell>
          <cell r="D452">
            <v>103.938</v>
          </cell>
          <cell r="G452">
            <v>104.14100000000001</v>
          </cell>
        </row>
        <row r="453">
          <cell r="C453">
            <v>46267</v>
          </cell>
          <cell r="D453">
            <v>103.604</v>
          </cell>
          <cell r="G453">
            <v>103.768</v>
          </cell>
        </row>
        <row r="454">
          <cell r="C454">
            <v>46268</v>
          </cell>
          <cell r="D454">
            <v>103.739</v>
          </cell>
          <cell r="G454">
            <v>103.908</v>
          </cell>
        </row>
        <row r="455">
          <cell r="C455">
            <v>46269</v>
          </cell>
          <cell r="D455">
            <v>103.741</v>
          </cell>
          <cell r="G455">
            <v>103.92700000000001</v>
          </cell>
        </row>
        <row r="456">
          <cell r="C456">
            <v>46272</v>
          </cell>
          <cell r="D456">
            <v>103.7</v>
          </cell>
          <cell r="G456">
            <v>103.809</v>
          </cell>
        </row>
        <row r="457">
          <cell r="C457">
            <v>46273</v>
          </cell>
          <cell r="D457">
            <v>103.68899999999999</v>
          </cell>
          <cell r="G457">
            <v>103.833</v>
          </cell>
        </row>
        <row r="458">
          <cell r="C458">
            <v>46274</v>
          </cell>
          <cell r="D458">
            <v>103.462</v>
          </cell>
          <cell r="G458">
            <v>103.621</v>
          </cell>
        </row>
        <row r="459">
          <cell r="C459">
            <v>46275</v>
          </cell>
          <cell r="D459">
            <v>102.997</v>
          </cell>
          <cell r="G459">
            <v>103.11</v>
          </cell>
        </row>
        <row r="460">
          <cell r="C460">
            <v>46276</v>
          </cell>
          <cell r="D460">
            <v>102.88</v>
          </cell>
          <cell r="G460">
            <v>102.961</v>
          </cell>
        </row>
        <row r="461">
          <cell r="C461">
            <v>46279</v>
          </cell>
          <cell r="D461">
            <v>102.605</v>
          </cell>
          <cell r="G461">
            <v>102.688</v>
          </cell>
        </row>
        <row r="462">
          <cell r="C462">
            <v>46280</v>
          </cell>
          <cell r="D462">
            <v>102.501</v>
          </cell>
          <cell r="G462">
            <v>102.578</v>
          </cell>
        </row>
        <row r="463">
          <cell r="C463">
            <v>46281</v>
          </cell>
          <cell r="D463">
            <v>102.64700000000001</v>
          </cell>
          <cell r="G463">
            <v>102.726</v>
          </cell>
        </row>
        <row r="464">
          <cell r="C464">
            <v>46282</v>
          </cell>
          <cell r="D464">
            <v>102.598</v>
          </cell>
          <cell r="G464">
            <v>102.672</v>
          </cell>
        </row>
        <row r="465">
          <cell r="C465">
            <v>46283</v>
          </cell>
          <cell r="D465">
            <v>102.339</v>
          </cell>
          <cell r="G465">
            <v>102.422</v>
          </cell>
        </row>
        <row r="466">
          <cell r="C466">
            <v>46286</v>
          </cell>
          <cell r="D466">
            <v>102.544</v>
          </cell>
          <cell r="G466">
            <v>102.563</v>
          </cell>
        </row>
        <row r="467">
          <cell r="C467">
            <v>46287</v>
          </cell>
          <cell r="D467">
            <v>102.494</v>
          </cell>
          <cell r="G467">
            <v>102.62</v>
          </cell>
        </row>
        <row r="468">
          <cell r="C468">
            <v>46288</v>
          </cell>
          <cell r="D468">
            <v>102.072</v>
          </cell>
          <cell r="G468">
            <v>102.244</v>
          </cell>
        </row>
        <row r="469">
          <cell r="C469">
            <v>46289</v>
          </cell>
          <cell r="D469">
            <v>101.53</v>
          </cell>
          <cell r="G469">
            <v>101.60899999999999</v>
          </cell>
        </row>
        <row r="470">
          <cell r="C470">
            <v>46290</v>
          </cell>
          <cell r="D470">
            <v>101.565</v>
          </cell>
          <cell r="G470">
            <v>101.727</v>
          </cell>
        </row>
        <row r="471">
          <cell r="C471">
            <v>46293</v>
          </cell>
          <cell r="D471">
            <v>101.298</v>
          </cell>
          <cell r="G471">
            <v>101.42400000000001</v>
          </cell>
        </row>
        <row r="472">
          <cell r="C472">
            <v>46294</v>
          </cell>
          <cell r="D472">
            <v>100.771</v>
          </cell>
          <cell r="G472">
            <v>100.871</v>
          </cell>
        </row>
        <row r="473">
          <cell r="C473">
            <v>46295</v>
          </cell>
          <cell r="D473">
            <v>100.84699999999999</v>
          </cell>
          <cell r="G473">
            <v>100.994</v>
          </cell>
        </row>
        <row r="480">
          <cell r="D480" t="str">
            <v>Bid 2023 XS2716887844</v>
          </cell>
          <cell r="G480" t="str">
            <v>Offer 2023 XS2716887844</v>
          </cell>
        </row>
        <row r="481">
          <cell r="C481">
            <v>46204</v>
          </cell>
          <cell r="D481">
            <v>108.297</v>
          </cell>
          <cell r="G481">
            <v>108.464</v>
          </cell>
        </row>
        <row r="482">
          <cell r="C482">
            <v>46205</v>
          </cell>
          <cell r="D482">
            <v>108.07</v>
          </cell>
          <cell r="G482">
            <v>108.273</v>
          </cell>
        </row>
        <row r="483">
          <cell r="C483">
            <v>46206</v>
          </cell>
          <cell r="D483">
            <v>107.935</v>
          </cell>
          <cell r="G483">
            <v>108.063</v>
          </cell>
        </row>
        <row r="484">
          <cell r="C484">
            <v>46209</v>
          </cell>
          <cell r="D484">
            <v>107.88200000000001</v>
          </cell>
          <cell r="G484">
            <v>108.006</v>
          </cell>
        </row>
        <row r="485">
          <cell r="C485">
            <v>46210</v>
          </cell>
          <cell r="D485">
            <v>107.49</v>
          </cell>
          <cell r="G485">
            <v>107.625</v>
          </cell>
        </row>
        <row r="486">
          <cell r="C486">
            <v>46211</v>
          </cell>
          <cell r="D486">
            <v>106.873</v>
          </cell>
          <cell r="G486">
            <v>107.07899999999999</v>
          </cell>
        </row>
        <row r="487">
          <cell r="C487">
            <v>46212</v>
          </cell>
          <cell r="D487">
            <v>107.004</v>
          </cell>
          <cell r="G487">
            <v>107.196</v>
          </cell>
        </row>
        <row r="488">
          <cell r="C488">
            <v>46213</v>
          </cell>
          <cell r="D488">
            <v>107.08</v>
          </cell>
          <cell r="G488">
            <v>107.30500000000001</v>
          </cell>
        </row>
        <row r="489">
          <cell r="C489">
            <v>46216</v>
          </cell>
          <cell r="D489">
            <v>106.89400000000001</v>
          </cell>
          <cell r="G489">
            <v>107.10299999999999</v>
          </cell>
        </row>
        <row r="490">
          <cell r="C490">
            <v>46217</v>
          </cell>
          <cell r="D490">
            <v>106.831</v>
          </cell>
          <cell r="G490">
            <v>107.005</v>
          </cell>
        </row>
        <row r="491">
          <cell r="C491">
            <v>46218</v>
          </cell>
          <cell r="D491">
            <v>106.79600000000001</v>
          </cell>
          <cell r="G491">
            <v>106.925</v>
          </cell>
        </row>
        <row r="492">
          <cell r="C492">
            <v>46219</v>
          </cell>
          <cell r="D492">
            <v>106.745</v>
          </cell>
          <cell r="G492">
            <v>106.929</v>
          </cell>
        </row>
        <row r="493">
          <cell r="C493">
            <v>46220</v>
          </cell>
          <cell r="D493">
            <v>106.643</v>
          </cell>
          <cell r="G493">
            <v>106.807</v>
          </cell>
        </row>
        <row r="494">
          <cell r="C494">
            <v>46223</v>
          </cell>
          <cell r="D494">
            <v>106.60899999999999</v>
          </cell>
          <cell r="G494">
            <v>106.78400000000001</v>
          </cell>
        </row>
        <row r="495">
          <cell r="C495">
            <v>46224</v>
          </cell>
          <cell r="D495">
            <v>106.63500000000001</v>
          </cell>
          <cell r="G495">
            <v>106.77</v>
          </cell>
        </row>
        <row r="496">
          <cell r="C496">
            <v>46225</v>
          </cell>
          <cell r="D496">
            <v>106.572</v>
          </cell>
          <cell r="G496">
            <v>106.687</v>
          </cell>
        </row>
        <row r="497">
          <cell r="C497">
            <v>46226</v>
          </cell>
          <cell r="D497">
            <v>106.285</v>
          </cell>
          <cell r="G497">
            <v>106.373</v>
          </cell>
        </row>
        <row r="498">
          <cell r="C498">
            <v>46227</v>
          </cell>
          <cell r="D498">
            <v>106.426</v>
          </cell>
          <cell r="G498">
            <v>106.595</v>
          </cell>
        </row>
        <row r="499">
          <cell r="C499">
            <v>46230</v>
          </cell>
          <cell r="D499">
            <v>106.834</v>
          </cell>
          <cell r="G499">
            <v>107.015</v>
          </cell>
        </row>
        <row r="500">
          <cell r="C500">
            <v>46231</v>
          </cell>
          <cell r="D500">
            <v>106.937</v>
          </cell>
          <cell r="G500">
            <v>107.104</v>
          </cell>
        </row>
        <row r="501">
          <cell r="C501">
            <v>46232</v>
          </cell>
          <cell r="D501">
            <v>106.779</v>
          </cell>
          <cell r="G501">
            <v>106.92400000000001</v>
          </cell>
        </row>
        <row r="502">
          <cell r="C502">
            <v>46233</v>
          </cell>
          <cell r="D502">
            <v>106.584</v>
          </cell>
          <cell r="G502">
            <v>106.708</v>
          </cell>
        </row>
        <row r="503">
          <cell r="C503">
            <v>46234</v>
          </cell>
          <cell r="D503">
            <v>106.401</v>
          </cell>
          <cell r="G503">
            <v>106.57599999999999</v>
          </cell>
        </row>
        <row r="504">
          <cell r="C504">
            <v>46237</v>
          </cell>
          <cell r="D504">
            <v>106.63800000000001</v>
          </cell>
          <cell r="G504">
            <v>106.833</v>
          </cell>
        </row>
        <row r="505">
          <cell r="C505">
            <v>46238</v>
          </cell>
          <cell r="D505">
            <v>106.97</v>
          </cell>
          <cell r="G505">
            <v>107.184</v>
          </cell>
        </row>
        <row r="506">
          <cell r="C506">
            <v>46239</v>
          </cell>
          <cell r="D506">
            <v>107.15600000000001</v>
          </cell>
          <cell r="G506">
            <v>107.345</v>
          </cell>
        </row>
        <row r="507">
          <cell r="C507">
            <v>46240</v>
          </cell>
          <cell r="D507">
            <v>107.167</v>
          </cell>
          <cell r="G507">
            <v>107.295</v>
          </cell>
        </row>
        <row r="508">
          <cell r="C508">
            <v>46241</v>
          </cell>
          <cell r="D508">
            <v>107.142</v>
          </cell>
          <cell r="G508">
            <v>107.31</v>
          </cell>
        </row>
        <row r="509">
          <cell r="C509">
            <v>46244</v>
          </cell>
          <cell r="D509">
            <v>107.062</v>
          </cell>
          <cell r="G509">
            <v>107.247</v>
          </cell>
        </row>
        <row r="510">
          <cell r="C510">
            <v>46245</v>
          </cell>
          <cell r="D510">
            <v>106.866</v>
          </cell>
          <cell r="G510">
            <v>107.03</v>
          </cell>
        </row>
        <row r="511">
          <cell r="C511">
            <v>46246</v>
          </cell>
          <cell r="D511">
            <v>107.029</v>
          </cell>
          <cell r="G511">
            <v>107.194</v>
          </cell>
        </row>
        <row r="512">
          <cell r="C512">
            <v>46247</v>
          </cell>
          <cell r="D512">
            <v>107.19499999999999</v>
          </cell>
          <cell r="G512">
            <v>107.355</v>
          </cell>
        </row>
        <row r="513">
          <cell r="C513">
            <v>46248</v>
          </cell>
          <cell r="D513">
            <v>106.837</v>
          </cell>
          <cell r="G513">
            <v>107.039</v>
          </cell>
        </row>
        <row r="514">
          <cell r="C514">
            <v>46251</v>
          </cell>
          <cell r="D514">
            <v>106.715</v>
          </cell>
          <cell r="G514">
            <v>106.85</v>
          </cell>
        </row>
        <row r="515">
          <cell r="C515">
            <v>46252</v>
          </cell>
          <cell r="D515">
            <v>106.41500000000001</v>
          </cell>
          <cell r="G515">
            <v>106.498</v>
          </cell>
        </row>
        <row r="516">
          <cell r="C516">
            <v>46253</v>
          </cell>
          <cell r="D516">
            <v>106.506</v>
          </cell>
          <cell r="G516">
            <v>106.58799999999999</v>
          </cell>
        </row>
        <row r="517">
          <cell r="C517">
            <v>46254</v>
          </cell>
          <cell r="D517">
            <v>106.20099999999999</v>
          </cell>
          <cell r="G517">
            <v>106.363</v>
          </cell>
        </row>
        <row r="518">
          <cell r="C518">
            <v>46255</v>
          </cell>
          <cell r="D518">
            <v>106.16500000000001</v>
          </cell>
          <cell r="G518">
            <v>106.31</v>
          </cell>
        </row>
        <row r="519">
          <cell r="C519">
            <v>46258</v>
          </cell>
          <cell r="D519">
            <v>106.154</v>
          </cell>
          <cell r="G519">
            <v>106.33</v>
          </cell>
        </row>
        <row r="520">
          <cell r="C520">
            <v>46259</v>
          </cell>
          <cell r="D520">
            <v>106.52500000000001</v>
          </cell>
          <cell r="G520">
            <v>106.68899999999999</v>
          </cell>
        </row>
        <row r="521">
          <cell r="C521">
            <v>46260</v>
          </cell>
          <cell r="D521">
            <v>106.61199999999999</v>
          </cell>
          <cell r="G521">
            <v>106.774</v>
          </cell>
        </row>
        <row r="522">
          <cell r="C522">
            <v>46261</v>
          </cell>
          <cell r="D522">
            <v>106.502</v>
          </cell>
          <cell r="G522">
            <v>106.667</v>
          </cell>
        </row>
        <row r="523">
          <cell r="C523">
            <v>46262</v>
          </cell>
          <cell r="D523">
            <v>106.378</v>
          </cell>
          <cell r="G523">
            <v>106.58199999999999</v>
          </cell>
        </row>
        <row r="524">
          <cell r="C524">
            <v>46265</v>
          </cell>
          <cell r="D524">
            <v>106.121</v>
          </cell>
          <cell r="G524">
            <v>106.312</v>
          </cell>
        </row>
        <row r="525">
          <cell r="C525">
            <v>46266</v>
          </cell>
          <cell r="D525">
            <v>105.794</v>
          </cell>
          <cell r="G525">
            <v>105.873</v>
          </cell>
        </row>
        <row r="526">
          <cell r="C526">
            <v>46267</v>
          </cell>
          <cell r="D526">
            <v>105.321</v>
          </cell>
          <cell r="G526">
            <v>105.381</v>
          </cell>
        </row>
        <row r="527">
          <cell r="C527">
            <v>46268</v>
          </cell>
          <cell r="D527">
            <v>105.501</v>
          </cell>
          <cell r="G527">
            <v>105.658</v>
          </cell>
        </row>
        <row r="528">
          <cell r="C528">
            <v>46269</v>
          </cell>
          <cell r="D528">
            <v>105.599</v>
          </cell>
          <cell r="G528">
            <v>105.73399999999999</v>
          </cell>
        </row>
        <row r="529">
          <cell r="C529">
            <v>46272</v>
          </cell>
          <cell r="D529">
            <v>105.52500000000001</v>
          </cell>
          <cell r="G529">
            <v>105.72199999999999</v>
          </cell>
        </row>
        <row r="530">
          <cell r="C530">
            <v>46273</v>
          </cell>
          <cell r="D530">
            <v>105.47</v>
          </cell>
          <cell r="G530">
            <v>105.629</v>
          </cell>
        </row>
        <row r="531">
          <cell r="C531">
            <v>46274</v>
          </cell>
          <cell r="D531">
            <v>104.93600000000001</v>
          </cell>
          <cell r="G531">
            <v>105.039</v>
          </cell>
        </row>
        <row r="532">
          <cell r="C532">
            <v>46275</v>
          </cell>
          <cell r="D532">
            <v>104.313</v>
          </cell>
          <cell r="G532">
            <v>104.503</v>
          </cell>
        </row>
        <row r="533">
          <cell r="C533">
            <v>46276</v>
          </cell>
          <cell r="D533">
            <v>104.28700000000001</v>
          </cell>
          <cell r="G533">
            <v>104.465</v>
          </cell>
        </row>
        <row r="534">
          <cell r="C534">
            <v>46279</v>
          </cell>
          <cell r="D534">
            <v>103.935</v>
          </cell>
          <cell r="G534">
            <v>104.122</v>
          </cell>
        </row>
        <row r="535">
          <cell r="C535">
            <v>46280</v>
          </cell>
          <cell r="D535">
            <v>103.687</v>
          </cell>
          <cell r="G535">
            <v>103.879</v>
          </cell>
        </row>
        <row r="536">
          <cell r="C536">
            <v>46281</v>
          </cell>
          <cell r="D536">
            <v>104.10299999999999</v>
          </cell>
          <cell r="G536">
            <v>104.19</v>
          </cell>
        </row>
        <row r="537">
          <cell r="C537">
            <v>46282</v>
          </cell>
          <cell r="D537">
            <v>104.158</v>
          </cell>
          <cell r="G537">
            <v>104.261</v>
          </cell>
        </row>
        <row r="538">
          <cell r="C538">
            <v>46283</v>
          </cell>
          <cell r="D538">
            <v>103.928</v>
          </cell>
          <cell r="G538">
            <v>104.069</v>
          </cell>
        </row>
        <row r="539">
          <cell r="C539">
            <v>46286</v>
          </cell>
          <cell r="D539">
            <v>104.166</v>
          </cell>
          <cell r="G539">
            <v>104.32899999999999</v>
          </cell>
        </row>
        <row r="540">
          <cell r="C540">
            <v>46287</v>
          </cell>
          <cell r="D540">
            <v>104.235</v>
          </cell>
          <cell r="G540">
            <v>104.428</v>
          </cell>
        </row>
        <row r="541">
          <cell r="C541">
            <v>46288</v>
          </cell>
          <cell r="D541">
            <v>103.86</v>
          </cell>
          <cell r="G541">
            <v>103.94799999999999</v>
          </cell>
        </row>
        <row r="542">
          <cell r="C542">
            <v>46289</v>
          </cell>
          <cell r="D542">
            <v>103.077</v>
          </cell>
          <cell r="G542">
            <v>103.196</v>
          </cell>
        </row>
        <row r="543">
          <cell r="C543">
            <v>46290</v>
          </cell>
          <cell r="D543">
            <v>102.679</v>
          </cell>
          <cell r="G543">
            <v>102.79300000000001</v>
          </cell>
        </row>
        <row r="544">
          <cell r="C544">
            <v>46293</v>
          </cell>
          <cell r="D544">
            <v>102.003</v>
          </cell>
          <cell r="G544">
            <v>102.116</v>
          </cell>
        </row>
        <row r="545">
          <cell r="C545">
            <v>46294</v>
          </cell>
          <cell r="D545">
            <v>101.517</v>
          </cell>
          <cell r="G545">
            <v>101.63200000000001</v>
          </cell>
        </row>
        <row r="546">
          <cell r="C546">
            <v>46295</v>
          </cell>
          <cell r="D546">
            <v>101.502</v>
          </cell>
          <cell r="G546">
            <v>101.712</v>
          </cell>
        </row>
        <row r="554">
          <cell r="D554" t="str">
            <v>Bid 2024 XS2890420834</v>
          </cell>
          <cell r="G554" t="str">
            <v xml:space="preserve">Offer 2024 XS2890420834 </v>
          </cell>
        </row>
        <row r="555">
          <cell r="C555">
            <v>46204</v>
          </cell>
          <cell r="D555">
            <v>101.633</v>
          </cell>
          <cell r="G555">
            <v>101.79300000000001</v>
          </cell>
        </row>
        <row r="556">
          <cell r="C556">
            <v>46205</v>
          </cell>
          <cell r="D556">
            <v>101.40600000000001</v>
          </cell>
          <cell r="G556">
            <v>101.61499999999999</v>
          </cell>
        </row>
        <row r="557">
          <cell r="C557">
            <v>46206</v>
          </cell>
          <cell r="D557">
            <v>101.375</v>
          </cell>
          <cell r="G557">
            <v>101.60899999999999</v>
          </cell>
        </row>
        <row r="558">
          <cell r="C558">
            <v>46209</v>
          </cell>
          <cell r="D558">
            <v>101.334</v>
          </cell>
          <cell r="G558">
            <v>101.538</v>
          </cell>
        </row>
        <row r="559">
          <cell r="C559">
            <v>46210</v>
          </cell>
          <cell r="D559">
            <v>101.035</v>
          </cell>
          <cell r="G559">
            <v>101.23</v>
          </cell>
        </row>
        <row r="560">
          <cell r="C560">
            <v>46211</v>
          </cell>
          <cell r="D560">
            <v>100.67400000000001</v>
          </cell>
          <cell r="G560">
            <v>100.87</v>
          </cell>
        </row>
        <row r="561">
          <cell r="C561">
            <v>46212</v>
          </cell>
          <cell r="D561">
            <v>100.886</v>
          </cell>
          <cell r="G561">
            <v>100.98399999999999</v>
          </cell>
        </row>
        <row r="562">
          <cell r="C562">
            <v>46213</v>
          </cell>
          <cell r="D562">
            <v>100.90300000000001</v>
          </cell>
          <cell r="G562">
            <v>101.101</v>
          </cell>
        </row>
        <row r="563">
          <cell r="C563">
            <v>46216</v>
          </cell>
          <cell r="D563">
            <v>100.801</v>
          </cell>
          <cell r="G563">
            <v>100.994</v>
          </cell>
        </row>
        <row r="564">
          <cell r="C564">
            <v>46217</v>
          </cell>
          <cell r="D564">
            <v>100.697</v>
          </cell>
          <cell r="G564">
            <v>100.884</v>
          </cell>
        </row>
        <row r="565">
          <cell r="C565">
            <v>46218</v>
          </cell>
          <cell r="D565">
            <v>100.72499999999999</v>
          </cell>
          <cell r="G565">
            <v>100.84699999999999</v>
          </cell>
        </row>
        <row r="566">
          <cell r="C566">
            <v>46219</v>
          </cell>
          <cell r="D566">
            <v>100.53700000000001</v>
          </cell>
          <cell r="G566">
            <v>100.72</v>
          </cell>
        </row>
        <row r="567">
          <cell r="C567">
            <v>46220</v>
          </cell>
          <cell r="D567">
            <v>100.551</v>
          </cell>
          <cell r="G567">
            <v>100.67700000000001</v>
          </cell>
        </row>
        <row r="568">
          <cell r="C568">
            <v>46223</v>
          </cell>
          <cell r="D568">
            <v>100.562</v>
          </cell>
          <cell r="G568">
            <v>100.703</v>
          </cell>
        </row>
        <row r="569">
          <cell r="C569">
            <v>46224</v>
          </cell>
          <cell r="D569">
            <v>100.517</v>
          </cell>
          <cell r="G569">
            <v>100.633</v>
          </cell>
        </row>
        <row r="570">
          <cell r="C570">
            <v>46225</v>
          </cell>
          <cell r="D570">
            <v>100.411</v>
          </cell>
          <cell r="G570">
            <v>100.553</v>
          </cell>
        </row>
        <row r="571">
          <cell r="C571">
            <v>46226</v>
          </cell>
          <cell r="D571">
            <v>100.113</v>
          </cell>
          <cell r="G571">
            <v>100.268</v>
          </cell>
        </row>
        <row r="572">
          <cell r="C572">
            <v>46227</v>
          </cell>
          <cell r="D572">
            <v>100.248</v>
          </cell>
          <cell r="G572">
            <v>100.393</v>
          </cell>
        </row>
        <row r="573">
          <cell r="C573">
            <v>46230</v>
          </cell>
          <cell r="D573">
            <v>100.483</v>
          </cell>
          <cell r="G573">
            <v>100.624</v>
          </cell>
        </row>
        <row r="574">
          <cell r="C574">
            <v>46231</v>
          </cell>
          <cell r="D574">
            <v>100.587</v>
          </cell>
          <cell r="G574">
            <v>100.68600000000001</v>
          </cell>
        </row>
        <row r="575">
          <cell r="C575">
            <v>46232</v>
          </cell>
          <cell r="D575">
            <v>100.375</v>
          </cell>
          <cell r="G575">
            <v>100.566</v>
          </cell>
        </row>
        <row r="576">
          <cell r="C576">
            <v>46233</v>
          </cell>
          <cell r="D576">
            <v>100.27800000000001</v>
          </cell>
          <cell r="G576">
            <v>100.465</v>
          </cell>
        </row>
        <row r="577">
          <cell r="C577">
            <v>46234</v>
          </cell>
          <cell r="D577">
            <v>100.209</v>
          </cell>
          <cell r="G577">
            <v>100.417</v>
          </cell>
        </row>
        <row r="578">
          <cell r="C578">
            <v>46237</v>
          </cell>
          <cell r="D578">
            <v>100.375</v>
          </cell>
          <cell r="G578">
            <v>100.52200000000001</v>
          </cell>
        </row>
        <row r="579">
          <cell r="C579">
            <v>46238</v>
          </cell>
          <cell r="D579">
            <v>100.51600000000001</v>
          </cell>
          <cell r="G579">
            <v>100.629</v>
          </cell>
        </row>
        <row r="580">
          <cell r="C580">
            <v>46239</v>
          </cell>
          <cell r="D580">
            <v>100.55500000000001</v>
          </cell>
          <cell r="G580">
            <v>100.729</v>
          </cell>
        </row>
        <row r="581">
          <cell r="C581">
            <v>46240</v>
          </cell>
          <cell r="D581">
            <v>100.547</v>
          </cell>
          <cell r="G581">
            <v>100.684</v>
          </cell>
        </row>
        <row r="582">
          <cell r="C582">
            <v>46241</v>
          </cell>
          <cell r="D582">
            <v>100.586</v>
          </cell>
          <cell r="G582">
            <v>100.741</v>
          </cell>
        </row>
        <row r="583">
          <cell r="C583">
            <v>46244</v>
          </cell>
          <cell r="D583">
            <v>100.42700000000001</v>
          </cell>
          <cell r="G583">
            <v>100.619</v>
          </cell>
        </row>
        <row r="584">
          <cell r="C584">
            <v>46245</v>
          </cell>
          <cell r="D584">
            <v>100.26300000000001</v>
          </cell>
          <cell r="G584">
            <v>100.43899999999999</v>
          </cell>
        </row>
        <row r="585">
          <cell r="C585">
            <v>46246</v>
          </cell>
          <cell r="D585">
            <v>100.32</v>
          </cell>
          <cell r="G585">
            <v>100.482</v>
          </cell>
        </row>
        <row r="586">
          <cell r="C586">
            <v>46247</v>
          </cell>
          <cell r="D586">
            <v>100.401</v>
          </cell>
          <cell r="G586">
            <v>100.604</v>
          </cell>
        </row>
        <row r="587">
          <cell r="C587">
            <v>46248</v>
          </cell>
          <cell r="D587">
            <v>100.154</v>
          </cell>
          <cell r="G587">
            <v>100.337</v>
          </cell>
        </row>
        <row r="588">
          <cell r="C588">
            <v>46251</v>
          </cell>
          <cell r="D588">
            <v>99.995000000000005</v>
          </cell>
          <cell r="G588">
            <v>100.19</v>
          </cell>
        </row>
        <row r="589">
          <cell r="C589">
            <v>46252</v>
          </cell>
          <cell r="D589">
            <v>99.798000000000002</v>
          </cell>
          <cell r="G589">
            <v>99.962999999999994</v>
          </cell>
        </row>
        <row r="590">
          <cell r="C590">
            <v>46253</v>
          </cell>
          <cell r="D590">
            <v>99.790999999999997</v>
          </cell>
          <cell r="G590">
            <v>99.968999999999994</v>
          </cell>
        </row>
        <row r="591">
          <cell r="C591">
            <v>46254</v>
          </cell>
          <cell r="D591">
            <v>99.736999999999995</v>
          </cell>
          <cell r="G591">
            <v>99.909000000000006</v>
          </cell>
        </row>
        <row r="592">
          <cell r="C592">
            <v>46255</v>
          </cell>
          <cell r="D592">
            <v>99.787000000000006</v>
          </cell>
          <cell r="G592">
            <v>99.936000000000007</v>
          </cell>
        </row>
        <row r="593">
          <cell r="C593">
            <v>46258</v>
          </cell>
          <cell r="D593">
            <v>99.75</v>
          </cell>
          <cell r="G593">
            <v>99.822999999999993</v>
          </cell>
        </row>
        <row r="594">
          <cell r="C594">
            <v>46259</v>
          </cell>
          <cell r="D594">
            <v>99.923000000000002</v>
          </cell>
          <cell r="G594">
            <v>100.07899999999999</v>
          </cell>
        </row>
        <row r="595">
          <cell r="C595">
            <v>46260</v>
          </cell>
          <cell r="D595">
            <v>99.917000000000002</v>
          </cell>
          <cell r="G595">
            <v>100.033</v>
          </cell>
        </row>
        <row r="596">
          <cell r="C596">
            <v>46261</v>
          </cell>
          <cell r="D596">
            <v>99.831999999999994</v>
          </cell>
          <cell r="G596">
            <v>99.995000000000005</v>
          </cell>
        </row>
        <row r="597">
          <cell r="C597">
            <v>46262</v>
          </cell>
          <cell r="D597">
            <v>99.634</v>
          </cell>
          <cell r="G597">
            <v>99.747</v>
          </cell>
        </row>
        <row r="598">
          <cell r="C598">
            <v>46265</v>
          </cell>
          <cell r="D598">
            <v>99.402000000000001</v>
          </cell>
          <cell r="G598">
            <v>99.536000000000001</v>
          </cell>
        </row>
        <row r="599">
          <cell r="C599">
            <v>46266</v>
          </cell>
          <cell r="D599">
            <v>99.215999999999994</v>
          </cell>
          <cell r="G599">
            <v>99.400999999999996</v>
          </cell>
        </row>
        <row r="600">
          <cell r="C600">
            <v>46267</v>
          </cell>
          <cell r="D600">
            <v>98.95</v>
          </cell>
          <cell r="G600">
            <v>99.045000000000002</v>
          </cell>
        </row>
        <row r="601">
          <cell r="C601">
            <v>46268</v>
          </cell>
          <cell r="D601">
            <v>99.102000000000004</v>
          </cell>
          <cell r="G601">
            <v>99.248999999999995</v>
          </cell>
        </row>
        <row r="602">
          <cell r="C602">
            <v>46269</v>
          </cell>
          <cell r="D602">
            <v>99.144000000000005</v>
          </cell>
          <cell r="G602">
            <v>99.278000000000006</v>
          </cell>
        </row>
        <row r="603">
          <cell r="C603">
            <v>46272</v>
          </cell>
          <cell r="D603">
            <v>99.113</v>
          </cell>
          <cell r="G603">
            <v>99.271000000000001</v>
          </cell>
        </row>
        <row r="604">
          <cell r="C604">
            <v>46273</v>
          </cell>
          <cell r="D604">
            <v>99.117000000000004</v>
          </cell>
          <cell r="G604">
            <v>99.222999999999999</v>
          </cell>
        </row>
        <row r="605">
          <cell r="C605">
            <v>46274</v>
          </cell>
          <cell r="D605">
            <v>98.69</v>
          </cell>
          <cell r="G605">
            <v>98.866</v>
          </cell>
        </row>
        <row r="606">
          <cell r="C606">
            <v>46275</v>
          </cell>
          <cell r="D606">
            <v>98.215000000000003</v>
          </cell>
          <cell r="G606">
            <v>98.338999999999999</v>
          </cell>
        </row>
        <row r="607">
          <cell r="C607">
            <v>46276</v>
          </cell>
          <cell r="D607">
            <v>98.15</v>
          </cell>
          <cell r="G607">
            <v>98.325999999999993</v>
          </cell>
        </row>
        <row r="608">
          <cell r="C608">
            <v>46279</v>
          </cell>
          <cell r="D608">
            <v>97.903000000000006</v>
          </cell>
          <cell r="G608">
            <v>98.048000000000002</v>
          </cell>
        </row>
        <row r="609">
          <cell r="C609">
            <v>46280</v>
          </cell>
          <cell r="D609">
            <v>97.778000000000006</v>
          </cell>
          <cell r="G609">
            <v>97.855999999999995</v>
          </cell>
        </row>
        <row r="610">
          <cell r="C610">
            <v>46281</v>
          </cell>
          <cell r="D610">
            <v>97.933999999999997</v>
          </cell>
          <cell r="G610">
            <v>98.027000000000001</v>
          </cell>
        </row>
        <row r="611">
          <cell r="C611">
            <v>46282</v>
          </cell>
          <cell r="D611">
            <v>97.893000000000001</v>
          </cell>
          <cell r="G611">
            <v>98.013000000000005</v>
          </cell>
        </row>
        <row r="612">
          <cell r="C612">
            <v>46283</v>
          </cell>
          <cell r="D612">
            <v>97.591999999999999</v>
          </cell>
          <cell r="G612">
            <v>97.763000000000005</v>
          </cell>
        </row>
        <row r="613">
          <cell r="C613">
            <v>46286</v>
          </cell>
          <cell r="D613">
            <v>97.879000000000005</v>
          </cell>
          <cell r="G613">
            <v>98.027000000000001</v>
          </cell>
        </row>
        <row r="614">
          <cell r="C614">
            <v>46287</v>
          </cell>
          <cell r="D614">
            <v>97.885000000000005</v>
          </cell>
          <cell r="G614">
            <v>98.001000000000005</v>
          </cell>
        </row>
        <row r="615">
          <cell r="C615">
            <v>46288</v>
          </cell>
          <cell r="D615">
            <v>97.414000000000001</v>
          </cell>
          <cell r="G615">
            <v>97.584000000000003</v>
          </cell>
        </row>
        <row r="616">
          <cell r="C616">
            <v>46289</v>
          </cell>
          <cell r="D616">
            <v>96.989000000000004</v>
          </cell>
          <cell r="G616">
            <v>97.144999999999996</v>
          </cell>
        </row>
        <row r="617">
          <cell r="C617">
            <v>46290</v>
          </cell>
          <cell r="D617">
            <v>96.872</v>
          </cell>
          <cell r="G617">
            <v>97.033000000000001</v>
          </cell>
        </row>
        <row r="618">
          <cell r="C618">
            <v>46293</v>
          </cell>
          <cell r="D618">
            <v>96.424999999999997</v>
          </cell>
          <cell r="G618">
            <v>96.555999999999997</v>
          </cell>
        </row>
        <row r="619">
          <cell r="C619">
            <v>46294</v>
          </cell>
          <cell r="D619">
            <v>96.221000000000004</v>
          </cell>
          <cell r="G619">
            <v>96.319000000000003</v>
          </cell>
        </row>
        <row r="620">
          <cell r="C620">
            <v>46295</v>
          </cell>
          <cell r="D620">
            <v>96.3</v>
          </cell>
          <cell r="G620">
            <v>96.414000000000001</v>
          </cell>
        </row>
        <row r="626">
          <cell r="G626" t="str">
            <v>Bid 2024 XS2890436087</v>
          </cell>
          <cell r="H626" t="str">
            <v xml:space="preserve">Offer 2024 XS2890436087 </v>
          </cell>
        </row>
        <row r="627">
          <cell r="D627">
            <v>46204</v>
          </cell>
          <cell r="G627">
            <v>97.245999999999995</v>
          </cell>
          <cell r="H627">
            <v>97.554000000000002</v>
          </cell>
        </row>
        <row r="628">
          <cell r="D628">
            <v>46205</v>
          </cell>
          <cell r="G628">
            <v>97.173000000000002</v>
          </cell>
          <cell r="H628">
            <v>97.456999999999994</v>
          </cell>
        </row>
        <row r="629">
          <cell r="D629">
            <v>46209</v>
          </cell>
          <cell r="G629">
            <v>97.238</v>
          </cell>
          <cell r="H629">
            <v>97.543000000000006</v>
          </cell>
        </row>
        <row r="630">
          <cell r="D630">
            <v>46210</v>
          </cell>
          <cell r="G630">
            <v>96.75</v>
          </cell>
          <cell r="H630">
            <v>97.033000000000001</v>
          </cell>
        </row>
        <row r="631">
          <cell r="D631">
            <v>46211</v>
          </cell>
          <cell r="G631">
            <v>96.337000000000003</v>
          </cell>
          <cell r="H631">
            <v>96.706000000000003</v>
          </cell>
        </row>
        <row r="632">
          <cell r="D632">
            <v>46212</v>
          </cell>
          <cell r="G632">
            <v>96.435000000000002</v>
          </cell>
          <cell r="H632">
            <v>96.704999999999998</v>
          </cell>
        </row>
        <row r="633">
          <cell r="D633">
            <v>46213</v>
          </cell>
          <cell r="G633">
            <v>96.45</v>
          </cell>
          <cell r="H633">
            <v>96.727000000000004</v>
          </cell>
        </row>
        <row r="634">
          <cell r="D634">
            <v>46216</v>
          </cell>
          <cell r="G634">
            <v>96.203999999999994</v>
          </cell>
          <cell r="H634">
            <v>96.528000000000006</v>
          </cell>
        </row>
        <row r="635">
          <cell r="D635">
            <v>46217</v>
          </cell>
          <cell r="G635">
            <v>96.197000000000003</v>
          </cell>
          <cell r="H635">
            <v>96.471000000000004</v>
          </cell>
        </row>
        <row r="636">
          <cell r="D636">
            <v>46218</v>
          </cell>
          <cell r="G636">
            <v>96.352000000000004</v>
          </cell>
          <cell r="H636">
            <v>96.638999999999996</v>
          </cell>
        </row>
        <row r="637">
          <cell r="D637">
            <v>46219</v>
          </cell>
          <cell r="G637">
            <v>96.233999999999995</v>
          </cell>
          <cell r="H637">
            <v>96.504999999999995</v>
          </cell>
        </row>
        <row r="638">
          <cell r="D638">
            <v>46220</v>
          </cell>
          <cell r="G638">
            <v>96.213999999999999</v>
          </cell>
          <cell r="H638">
            <v>96.471000000000004</v>
          </cell>
        </row>
        <row r="639">
          <cell r="D639">
            <v>46223</v>
          </cell>
          <cell r="G639">
            <v>96.132999999999996</v>
          </cell>
          <cell r="H639">
            <v>96.406999999999996</v>
          </cell>
        </row>
        <row r="640">
          <cell r="D640">
            <v>46224</v>
          </cell>
          <cell r="G640">
            <v>95.858999999999995</v>
          </cell>
          <cell r="H640">
            <v>96.215999999999994</v>
          </cell>
        </row>
        <row r="641">
          <cell r="D641">
            <v>46225</v>
          </cell>
          <cell r="G641">
            <v>95.691999999999993</v>
          </cell>
          <cell r="H641">
            <v>95.980999999999995</v>
          </cell>
        </row>
        <row r="642">
          <cell r="D642">
            <v>46226</v>
          </cell>
          <cell r="G642">
            <v>95.281999999999996</v>
          </cell>
          <cell r="H642">
            <v>95.646000000000001</v>
          </cell>
        </row>
        <row r="643">
          <cell r="D643">
            <v>46227</v>
          </cell>
          <cell r="G643">
            <v>95.27</v>
          </cell>
          <cell r="H643">
            <v>95.667000000000002</v>
          </cell>
        </row>
        <row r="644">
          <cell r="D644">
            <v>46230</v>
          </cell>
          <cell r="G644">
            <v>95.68</v>
          </cell>
          <cell r="H644">
            <v>95.984999999999999</v>
          </cell>
        </row>
        <row r="645">
          <cell r="D645">
            <v>46231</v>
          </cell>
          <cell r="G645">
            <v>95.816000000000003</v>
          </cell>
          <cell r="H645">
            <v>96.078999999999994</v>
          </cell>
        </row>
        <row r="646">
          <cell r="D646">
            <v>46232</v>
          </cell>
          <cell r="G646">
            <v>95.525999999999996</v>
          </cell>
          <cell r="H646">
            <v>95.897000000000006</v>
          </cell>
        </row>
        <row r="647">
          <cell r="D647">
            <v>46233</v>
          </cell>
          <cell r="G647">
            <v>95.346999999999994</v>
          </cell>
          <cell r="H647">
            <v>95.625</v>
          </cell>
        </row>
        <row r="648">
          <cell r="D648">
            <v>46234</v>
          </cell>
          <cell r="G648">
            <v>95.197000000000003</v>
          </cell>
          <cell r="H648">
            <v>95.468999999999994</v>
          </cell>
        </row>
        <row r="649">
          <cell r="D649">
            <v>46237</v>
          </cell>
          <cell r="G649">
            <v>95.397999999999996</v>
          </cell>
          <cell r="H649">
            <v>95.763999999999996</v>
          </cell>
        </row>
        <row r="650">
          <cell r="D650">
            <v>46238</v>
          </cell>
          <cell r="G650">
            <v>95.677000000000007</v>
          </cell>
          <cell r="H650">
            <v>95.986999999999995</v>
          </cell>
        </row>
        <row r="651">
          <cell r="D651">
            <v>46239</v>
          </cell>
          <cell r="G651">
            <v>95.733000000000004</v>
          </cell>
          <cell r="H651">
            <v>96.067999999999998</v>
          </cell>
        </row>
        <row r="652">
          <cell r="D652">
            <v>46240</v>
          </cell>
          <cell r="G652">
            <v>95.701999999999998</v>
          </cell>
          <cell r="H652">
            <v>96.061999999999998</v>
          </cell>
        </row>
        <row r="653">
          <cell r="D653">
            <v>46241</v>
          </cell>
          <cell r="G653">
            <v>95.924999999999997</v>
          </cell>
          <cell r="H653">
            <v>96.210999999999999</v>
          </cell>
        </row>
        <row r="654">
          <cell r="D654">
            <v>46244</v>
          </cell>
          <cell r="G654">
            <v>95.578999999999994</v>
          </cell>
          <cell r="H654">
            <v>95.805999999999997</v>
          </cell>
        </row>
        <row r="655">
          <cell r="D655">
            <v>46245</v>
          </cell>
          <cell r="G655">
            <v>95.38</v>
          </cell>
          <cell r="H655">
            <v>95.739000000000004</v>
          </cell>
        </row>
        <row r="656">
          <cell r="D656">
            <v>46246</v>
          </cell>
          <cell r="G656">
            <v>95.605000000000004</v>
          </cell>
          <cell r="H656">
            <v>95.900999999999996</v>
          </cell>
        </row>
        <row r="657">
          <cell r="D657">
            <v>46247</v>
          </cell>
          <cell r="G657">
            <v>95.745999999999995</v>
          </cell>
          <cell r="H657">
            <v>96.075000000000003</v>
          </cell>
        </row>
        <row r="658">
          <cell r="D658">
            <v>46248</v>
          </cell>
          <cell r="G658">
            <v>95.585999999999999</v>
          </cell>
          <cell r="H658">
            <v>95.888999999999996</v>
          </cell>
        </row>
        <row r="659">
          <cell r="D659">
            <v>46251</v>
          </cell>
          <cell r="G659">
            <v>95.481999999999999</v>
          </cell>
          <cell r="H659">
            <v>95.757000000000005</v>
          </cell>
        </row>
        <row r="660">
          <cell r="D660">
            <v>46252</v>
          </cell>
          <cell r="G660">
            <v>95.293000000000006</v>
          </cell>
          <cell r="H660">
            <v>95.581999999999994</v>
          </cell>
        </row>
        <row r="661">
          <cell r="D661">
            <v>46253</v>
          </cell>
          <cell r="G661">
            <v>95.658000000000001</v>
          </cell>
          <cell r="H661">
            <v>95.894000000000005</v>
          </cell>
        </row>
        <row r="662">
          <cell r="D662">
            <v>46254</v>
          </cell>
          <cell r="G662">
            <v>95.376000000000005</v>
          </cell>
          <cell r="H662">
            <v>95.712999999999994</v>
          </cell>
        </row>
        <row r="663">
          <cell r="D663">
            <v>46255</v>
          </cell>
          <cell r="G663">
            <v>95.176000000000002</v>
          </cell>
          <cell r="H663">
            <v>95.534000000000006</v>
          </cell>
        </row>
        <row r="664">
          <cell r="D664">
            <v>46258</v>
          </cell>
          <cell r="G664">
            <v>95.262</v>
          </cell>
          <cell r="H664">
            <v>95.617999999999995</v>
          </cell>
        </row>
        <row r="665">
          <cell r="D665">
            <v>46259</v>
          </cell>
          <cell r="G665">
            <v>95.754000000000005</v>
          </cell>
          <cell r="H665">
            <v>96.123999999999995</v>
          </cell>
        </row>
        <row r="666">
          <cell r="D666">
            <v>46260</v>
          </cell>
          <cell r="G666">
            <v>95.822999999999993</v>
          </cell>
          <cell r="H666">
            <v>96.070999999999998</v>
          </cell>
        </row>
        <row r="667">
          <cell r="D667">
            <v>46261</v>
          </cell>
          <cell r="G667">
            <v>95.813000000000002</v>
          </cell>
          <cell r="H667">
            <v>96.066000000000003</v>
          </cell>
        </row>
        <row r="668">
          <cell r="D668">
            <v>46262</v>
          </cell>
          <cell r="G668">
            <v>95.546999999999997</v>
          </cell>
          <cell r="H668">
            <v>96.146000000000001</v>
          </cell>
        </row>
        <row r="669">
          <cell r="D669">
            <v>46265</v>
          </cell>
          <cell r="G669">
            <v>95.268000000000001</v>
          </cell>
          <cell r="H669">
            <v>95.677000000000007</v>
          </cell>
        </row>
        <row r="670">
          <cell r="D670">
            <v>46266</v>
          </cell>
          <cell r="G670">
            <v>94.93</v>
          </cell>
          <cell r="H670">
            <v>95.287999999999997</v>
          </cell>
        </row>
        <row r="671">
          <cell r="D671">
            <v>46267</v>
          </cell>
          <cell r="G671">
            <v>94.632000000000005</v>
          </cell>
          <cell r="H671">
            <v>95.022000000000006</v>
          </cell>
        </row>
        <row r="672">
          <cell r="D672">
            <v>46268</v>
          </cell>
          <cell r="G672">
            <v>94.95</v>
          </cell>
          <cell r="H672">
            <v>95.221000000000004</v>
          </cell>
        </row>
        <row r="673">
          <cell r="D673">
            <v>46269</v>
          </cell>
          <cell r="G673">
            <v>94.891999999999996</v>
          </cell>
          <cell r="H673">
            <v>95.191000000000003</v>
          </cell>
        </row>
        <row r="674">
          <cell r="D674">
            <v>46273</v>
          </cell>
          <cell r="G674">
            <v>94.811000000000007</v>
          </cell>
          <cell r="H674">
            <v>95.117000000000004</v>
          </cell>
        </row>
        <row r="675">
          <cell r="D675">
            <v>46274</v>
          </cell>
          <cell r="G675">
            <v>94.462999999999994</v>
          </cell>
          <cell r="H675">
            <v>94.885000000000005</v>
          </cell>
        </row>
        <row r="676">
          <cell r="D676">
            <v>46275</v>
          </cell>
          <cell r="G676">
            <v>93.879000000000005</v>
          </cell>
          <cell r="H676">
            <v>94.224999999999994</v>
          </cell>
        </row>
        <row r="677">
          <cell r="D677">
            <v>46276</v>
          </cell>
          <cell r="G677">
            <v>93.748999999999995</v>
          </cell>
          <cell r="H677">
            <v>94.070999999999998</v>
          </cell>
        </row>
        <row r="678">
          <cell r="D678">
            <v>46279</v>
          </cell>
          <cell r="G678">
            <v>93.385000000000005</v>
          </cell>
          <cell r="H678">
            <v>93.734999999999999</v>
          </cell>
        </row>
        <row r="679">
          <cell r="D679">
            <v>46280</v>
          </cell>
          <cell r="G679">
            <v>93.278999999999996</v>
          </cell>
          <cell r="H679">
            <v>93.516999999999996</v>
          </cell>
        </row>
        <row r="680">
          <cell r="D680">
            <v>46281</v>
          </cell>
          <cell r="G680">
            <v>93.307000000000002</v>
          </cell>
          <cell r="H680">
            <v>93.593000000000004</v>
          </cell>
        </row>
        <row r="681">
          <cell r="D681">
            <v>46282</v>
          </cell>
          <cell r="G681">
            <v>93.552000000000007</v>
          </cell>
          <cell r="H681">
            <v>93.819000000000003</v>
          </cell>
        </row>
        <row r="682">
          <cell r="D682">
            <v>46283</v>
          </cell>
          <cell r="G682">
            <v>93.328000000000003</v>
          </cell>
          <cell r="H682">
            <v>93.591999999999999</v>
          </cell>
        </row>
        <row r="683">
          <cell r="D683">
            <v>46286</v>
          </cell>
          <cell r="G683">
            <v>93.521000000000001</v>
          </cell>
          <cell r="H683">
            <v>93.766999999999996</v>
          </cell>
        </row>
        <row r="684">
          <cell r="D684">
            <v>46287</v>
          </cell>
          <cell r="G684">
            <v>93.617000000000004</v>
          </cell>
          <cell r="H684">
            <v>93.849000000000004</v>
          </cell>
        </row>
        <row r="685">
          <cell r="D685">
            <v>46288</v>
          </cell>
          <cell r="G685">
            <v>93.022999999999996</v>
          </cell>
          <cell r="H685">
            <v>93.409000000000006</v>
          </cell>
        </row>
        <row r="686">
          <cell r="D686">
            <v>46289</v>
          </cell>
          <cell r="G686">
            <v>92.156000000000006</v>
          </cell>
          <cell r="H686">
            <v>92.387</v>
          </cell>
        </row>
        <row r="687">
          <cell r="D687">
            <v>46290</v>
          </cell>
          <cell r="G687">
            <v>91.744</v>
          </cell>
          <cell r="H687">
            <v>92.037000000000006</v>
          </cell>
        </row>
        <row r="688">
          <cell r="D688">
            <v>46293</v>
          </cell>
          <cell r="G688">
            <v>90.882999999999996</v>
          </cell>
          <cell r="H688">
            <v>91.143000000000001</v>
          </cell>
        </row>
        <row r="689">
          <cell r="D689">
            <v>46294</v>
          </cell>
          <cell r="G689">
            <v>90.826999999999998</v>
          </cell>
          <cell r="H689">
            <v>91.210999999999999</v>
          </cell>
        </row>
        <row r="690">
          <cell r="D690">
            <v>46295</v>
          </cell>
          <cell r="G690">
            <v>90.757999999999996</v>
          </cell>
          <cell r="H690">
            <v>91.075000000000003</v>
          </cell>
        </row>
        <row r="691">
          <cell r="G691"/>
        </row>
        <row r="692">
          <cell r="G692"/>
        </row>
        <row r="698">
          <cell r="G698" t="str">
            <v>Bid 2025 XS3063879368</v>
          </cell>
          <cell r="H698" t="str">
            <v xml:space="preserve">Offer 2025 XS3063879368 </v>
          </cell>
        </row>
        <row r="699">
          <cell r="D699">
            <v>46204</v>
          </cell>
          <cell r="G699">
            <v>99.424999999999997</v>
          </cell>
          <cell r="H699">
            <v>99.582999999999998</v>
          </cell>
        </row>
        <row r="700">
          <cell r="D700">
            <v>46205</v>
          </cell>
          <cell r="G700">
            <v>99.2</v>
          </cell>
          <cell r="H700">
            <v>99.429000000000002</v>
          </cell>
        </row>
        <row r="701">
          <cell r="D701">
            <v>46206</v>
          </cell>
          <cell r="G701">
            <v>99.156000000000006</v>
          </cell>
          <cell r="H701">
            <v>99.385999999999996</v>
          </cell>
        </row>
        <row r="702">
          <cell r="D702">
            <v>46209</v>
          </cell>
          <cell r="G702">
            <v>99.085999999999999</v>
          </cell>
          <cell r="H702">
            <v>99.272999999999996</v>
          </cell>
        </row>
        <row r="703">
          <cell r="D703">
            <v>46210</v>
          </cell>
          <cell r="G703">
            <v>98.73</v>
          </cell>
          <cell r="H703">
            <v>98.956999999999994</v>
          </cell>
        </row>
        <row r="704">
          <cell r="D704">
            <v>46211</v>
          </cell>
          <cell r="G704">
            <v>98.025999999999996</v>
          </cell>
          <cell r="H704">
            <v>98.203000000000003</v>
          </cell>
        </row>
        <row r="705">
          <cell r="D705">
            <v>46212</v>
          </cell>
          <cell r="G705">
            <v>98.343000000000004</v>
          </cell>
          <cell r="H705">
            <v>98.56</v>
          </cell>
        </row>
        <row r="706">
          <cell r="D706">
            <v>46213</v>
          </cell>
          <cell r="G706">
            <v>98.414000000000001</v>
          </cell>
          <cell r="H706">
            <v>98.620999999999995</v>
          </cell>
        </row>
        <row r="707">
          <cell r="D707">
            <v>46216</v>
          </cell>
          <cell r="G707">
            <v>98.248999999999995</v>
          </cell>
          <cell r="H707">
            <v>98.378</v>
          </cell>
        </row>
        <row r="708">
          <cell r="D708">
            <v>46217</v>
          </cell>
          <cell r="G708">
            <v>98.131</v>
          </cell>
          <cell r="H708">
            <v>98.304000000000002</v>
          </cell>
        </row>
        <row r="709">
          <cell r="D709">
            <v>46218</v>
          </cell>
          <cell r="G709">
            <v>98.063000000000002</v>
          </cell>
          <cell r="H709">
            <v>98.247</v>
          </cell>
        </row>
        <row r="710">
          <cell r="D710">
            <v>46219</v>
          </cell>
          <cell r="G710">
            <v>97.9</v>
          </cell>
          <cell r="H710">
            <v>98.126999999999995</v>
          </cell>
        </row>
        <row r="711">
          <cell r="D711">
            <v>46220</v>
          </cell>
          <cell r="G711">
            <v>97.879000000000005</v>
          </cell>
          <cell r="H711">
            <v>98.091999999999999</v>
          </cell>
        </row>
        <row r="712">
          <cell r="D712">
            <v>46223</v>
          </cell>
          <cell r="G712">
            <v>97.894000000000005</v>
          </cell>
          <cell r="H712">
            <v>98.117999999999995</v>
          </cell>
        </row>
        <row r="713">
          <cell r="D713">
            <v>46224</v>
          </cell>
          <cell r="G713">
            <v>97.92</v>
          </cell>
          <cell r="H713">
            <v>98.031000000000006</v>
          </cell>
        </row>
        <row r="714">
          <cell r="D714">
            <v>46225</v>
          </cell>
          <cell r="G714">
            <v>97.884</v>
          </cell>
          <cell r="H714">
            <v>98.03</v>
          </cell>
        </row>
        <row r="715">
          <cell r="D715">
            <v>46226</v>
          </cell>
          <cell r="G715">
            <v>97.647999999999996</v>
          </cell>
          <cell r="H715">
            <v>97.811999999999998</v>
          </cell>
        </row>
        <row r="716">
          <cell r="D716">
            <v>46227</v>
          </cell>
          <cell r="G716">
            <v>97.683999999999997</v>
          </cell>
          <cell r="H716">
            <v>97.876999999999995</v>
          </cell>
        </row>
        <row r="717">
          <cell r="D717">
            <v>46230</v>
          </cell>
          <cell r="G717">
            <v>98.147999999999996</v>
          </cell>
          <cell r="H717">
            <v>98.256</v>
          </cell>
        </row>
        <row r="718">
          <cell r="D718">
            <v>46231</v>
          </cell>
          <cell r="G718">
            <v>98.200999999999993</v>
          </cell>
          <cell r="H718">
            <v>98.311000000000007</v>
          </cell>
        </row>
        <row r="719">
          <cell r="D719">
            <v>46232</v>
          </cell>
          <cell r="G719">
            <v>97.974000000000004</v>
          </cell>
          <cell r="H719">
            <v>98.194000000000003</v>
          </cell>
        </row>
        <row r="720">
          <cell r="D720">
            <v>46233</v>
          </cell>
          <cell r="G720">
            <v>97.844999999999999</v>
          </cell>
          <cell r="H720">
            <v>98.03</v>
          </cell>
        </row>
        <row r="721">
          <cell r="D721">
            <v>46234</v>
          </cell>
          <cell r="G721">
            <v>97.71</v>
          </cell>
          <cell r="H721">
            <v>97.897000000000006</v>
          </cell>
        </row>
        <row r="722">
          <cell r="D722">
            <v>46237</v>
          </cell>
          <cell r="G722">
            <v>98.009</v>
          </cell>
          <cell r="H722">
            <v>98.192999999999998</v>
          </cell>
        </row>
        <row r="723">
          <cell r="D723">
            <v>46238</v>
          </cell>
          <cell r="G723">
            <v>98.210999999999999</v>
          </cell>
          <cell r="H723">
            <v>98.358999999999995</v>
          </cell>
        </row>
        <row r="724">
          <cell r="D724">
            <v>46239</v>
          </cell>
          <cell r="G724">
            <v>98.338999999999999</v>
          </cell>
          <cell r="H724">
            <v>98.501000000000005</v>
          </cell>
        </row>
        <row r="725">
          <cell r="D725">
            <v>46240</v>
          </cell>
          <cell r="G725">
            <v>98.316000000000003</v>
          </cell>
          <cell r="H725">
            <v>98.424000000000007</v>
          </cell>
        </row>
        <row r="726">
          <cell r="D726">
            <v>46241</v>
          </cell>
          <cell r="G726">
            <v>98.35</v>
          </cell>
          <cell r="H726">
            <v>98.5</v>
          </cell>
        </row>
        <row r="727">
          <cell r="D727">
            <v>46244</v>
          </cell>
          <cell r="G727">
            <v>98.183999999999997</v>
          </cell>
          <cell r="H727">
            <v>98.376999999999995</v>
          </cell>
        </row>
        <row r="728">
          <cell r="D728">
            <v>46245</v>
          </cell>
          <cell r="G728">
            <v>98.150999999999996</v>
          </cell>
          <cell r="H728">
            <v>98.325000000000003</v>
          </cell>
        </row>
        <row r="729">
          <cell r="D729">
            <v>46246</v>
          </cell>
          <cell r="G729">
            <v>98.247</v>
          </cell>
          <cell r="H729">
            <v>98.444000000000003</v>
          </cell>
        </row>
        <row r="730">
          <cell r="D730">
            <v>46247</v>
          </cell>
          <cell r="G730">
            <v>98.417000000000002</v>
          </cell>
          <cell r="H730">
            <v>98.600999999999999</v>
          </cell>
        </row>
        <row r="731">
          <cell r="D731">
            <v>46248</v>
          </cell>
          <cell r="G731">
            <v>98.015000000000001</v>
          </cell>
          <cell r="H731">
            <v>98.195999999999998</v>
          </cell>
        </row>
        <row r="732">
          <cell r="D732">
            <v>46251</v>
          </cell>
          <cell r="G732">
            <v>97.881</v>
          </cell>
          <cell r="H732">
            <v>98.045000000000002</v>
          </cell>
        </row>
        <row r="733">
          <cell r="D733">
            <v>46252</v>
          </cell>
          <cell r="G733">
            <v>97.641999999999996</v>
          </cell>
          <cell r="H733">
            <v>97.816999999999993</v>
          </cell>
        </row>
        <row r="734">
          <cell r="D734">
            <v>46253</v>
          </cell>
          <cell r="G734">
            <v>97.682000000000002</v>
          </cell>
          <cell r="H734">
            <v>97.847999999999999</v>
          </cell>
        </row>
        <row r="735">
          <cell r="D735">
            <v>46254</v>
          </cell>
          <cell r="G735">
            <v>97.575000000000003</v>
          </cell>
          <cell r="H735">
            <v>97.68</v>
          </cell>
        </row>
        <row r="736">
          <cell r="D736">
            <v>46255</v>
          </cell>
          <cell r="G736">
            <v>97.588999999999999</v>
          </cell>
          <cell r="H736">
            <v>97.665000000000006</v>
          </cell>
        </row>
        <row r="737">
          <cell r="D737">
            <v>46258</v>
          </cell>
          <cell r="G737">
            <v>97.58</v>
          </cell>
          <cell r="H737">
            <v>97.662999999999997</v>
          </cell>
        </row>
        <row r="738">
          <cell r="D738">
            <v>46259</v>
          </cell>
          <cell r="G738">
            <v>97.819000000000003</v>
          </cell>
          <cell r="H738">
            <v>97.960999999999999</v>
          </cell>
        </row>
        <row r="739">
          <cell r="D739">
            <v>46260</v>
          </cell>
          <cell r="G739">
            <v>97.781000000000006</v>
          </cell>
          <cell r="H739">
            <v>97.91</v>
          </cell>
        </row>
        <row r="740">
          <cell r="D740">
            <v>46261</v>
          </cell>
          <cell r="G740">
            <v>97.734999999999999</v>
          </cell>
          <cell r="H740">
            <v>97.915999999999997</v>
          </cell>
        </row>
        <row r="741">
          <cell r="D741">
            <v>46262</v>
          </cell>
          <cell r="G741">
            <v>97.67</v>
          </cell>
          <cell r="H741">
            <v>97.834999999999994</v>
          </cell>
        </row>
        <row r="742">
          <cell r="D742">
            <v>46265</v>
          </cell>
          <cell r="G742">
            <v>97.433999999999997</v>
          </cell>
          <cell r="H742">
            <v>97.575000000000003</v>
          </cell>
        </row>
        <row r="743">
          <cell r="D743">
            <v>46266</v>
          </cell>
          <cell r="G743">
            <v>97.179000000000002</v>
          </cell>
          <cell r="H743">
            <v>97.313000000000002</v>
          </cell>
        </row>
        <row r="744">
          <cell r="D744">
            <v>46267</v>
          </cell>
          <cell r="G744">
            <v>96.674999999999997</v>
          </cell>
          <cell r="H744">
            <v>96.817999999999998</v>
          </cell>
        </row>
        <row r="745">
          <cell r="D745">
            <v>46268</v>
          </cell>
          <cell r="G745">
            <v>97.049000000000007</v>
          </cell>
          <cell r="H745">
            <v>97.195999999999998</v>
          </cell>
        </row>
        <row r="746">
          <cell r="D746">
            <v>46269</v>
          </cell>
          <cell r="G746">
            <v>97.094999999999999</v>
          </cell>
          <cell r="H746">
            <v>97.242999999999995</v>
          </cell>
        </row>
        <row r="747">
          <cell r="D747">
            <v>46272</v>
          </cell>
          <cell r="G747">
            <v>96.974000000000004</v>
          </cell>
          <cell r="H747">
            <v>97.117000000000004</v>
          </cell>
        </row>
        <row r="748">
          <cell r="D748">
            <v>46273</v>
          </cell>
          <cell r="G748">
            <v>96.954999999999998</v>
          </cell>
          <cell r="H748">
            <v>97.069000000000003</v>
          </cell>
        </row>
        <row r="749">
          <cell r="D749">
            <v>46274</v>
          </cell>
          <cell r="G749">
            <v>96.494</v>
          </cell>
          <cell r="H749">
            <v>96.697000000000003</v>
          </cell>
        </row>
        <row r="750">
          <cell r="D750">
            <v>46275</v>
          </cell>
          <cell r="G750">
            <v>95.938999999999993</v>
          </cell>
          <cell r="H750">
            <v>96.123000000000005</v>
          </cell>
        </row>
        <row r="751">
          <cell r="D751">
            <v>46276</v>
          </cell>
          <cell r="G751">
            <v>95.867000000000004</v>
          </cell>
          <cell r="H751">
            <v>96.064999999999998</v>
          </cell>
        </row>
        <row r="752">
          <cell r="D752">
            <v>46279</v>
          </cell>
          <cell r="G752">
            <v>95.656000000000006</v>
          </cell>
          <cell r="H752">
            <v>95.769000000000005</v>
          </cell>
        </row>
        <row r="753">
          <cell r="D753">
            <v>46280</v>
          </cell>
          <cell r="G753">
            <v>95.46</v>
          </cell>
          <cell r="H753">
            <v>95.534000000000006</v>
          </cell>
        </row>
        <row r="754">
          <cell r="D754">
            <v>46281</v>
          </cell>
          <cell r="G754">
            <v>95.668999999999997</v>
          </cell>
          <cell r="H754">
            <v>95.744</v>
          </cell>
        </row>
        <row r="755">
          <cell r="D755">
            <v>46282</v>
          </cell>
          <cell r="G755">
            <v>95.745000000000005</v>
          </cell>
          <cell r="H755">
            <v>95.894999999999996</v>
          </cell>
        </row>
        <row r="756">
          <cell r="D756">
            <v>46283</v>
          </cell>
          <cell r="G756">
            <v>95.447000000000003</v>
          </cell>
          <cell r="H756">
            <v>95.664000000000001</v>
          </cell>
        </row>
        <row r="757">
          <cell r="D757">
            <v>46286</v>
          </cell>
          <cell r="G757">
            <v>95.734999999999999</v>
          </cell>
          <cell r="H757">
            <v>95.911000000000001</v>
          </cell>
        </row>
        <row r="758">
          <cell r="D758">
            <v>46287</v>
          </cell>
          <cell r="G758">
            <v>95.756</v>
          </cell>
          <cell r="H758">
            <v>95.957999999999998</v>
          </cell>
        </row>
        <row r="759">
          <cell r="D759">
            <v>46288</v>
          </cell>
          <cell r="G759">
            <v>95.352000000000004</v>
          </cell>
          <cell r="H759">
            <v>95.477999999999994</v>
          </cell>
        </row>
        <row r="760">
          <cell r="D760">
            <v>46289</v>
          </cell>
          <cell r="G760">
            <v>94.644999999999996</v>
          </cell>
          <cell r="H760">
            <v>94.835999999999999</v>
          </cell>
        </row>
        <row r="761">
          <cell r="D761">
            <v>46290</v>
          </cell>
          <cell r="G761">
            <v>94.397000000000006</v>
          </cell>
          <cell r="H761">
            <v>94.614999999999995</v>
          </cell>
        </row>
        <row r="762">
          <cell r="D762">
            <v>46293</v>
          </cell>
          <cell r="G762">
            <v>93.959000000000003</v>
          </cell>
          <cell r="H762">
            <v>94.153999999999996</v>
          </cell>
        </row>
        <row r="763">
          <cell r="D763">
            <v>46294</v>
          </cell>
          <cell r="G763">
            <v>93.488</v>
          </cell>
          <cell r="H763">
            <v>93.594999999999999</v>
          </cell>
        </row>
        <row r="764">
          <cell r="D764">
            <v>46295</v>
          </cell>
          <cell r="G764">
            <v>93.494</v>
          </cell>
          <cell r="H764">
            <v>93.596000000000004</v>
          </cell>
        </row>
      </sheetData>
      <sheetData sheetId="14"/>
      <sheetData sheetId="15"/>
      <sheetData sheetId="16"/>
      <sheetData sheetId="17"/>
      <sheetData sheetId="18"/>
    </sheetDataSet>
  </externalBook>
</externalLink>
</file>

<file path=xl/theme/theme1.xml><?xml version="1.0" encoding="utf-8"?>
<a:theme xmlns:a="http://schemas.openxmlformats.org/drawingml/2006/main" name="BNB Charts Theme">
  <a:themeElements>
    <a:clrScheme name="BNB">
      <a:dk1>
        <a:srgbClr val="000000"/>
      </a:dk1>
      <a:lt1>
        <a:srgbClr val="FFFFFF"/>
      </a:lt1>
      <a:dk2>
        <a:srgbClr val="004A37"/>
      </a:dk2>
      <a:lt2>
        <a:srgbClr val="F9F7F7"/>
      </a:lt2>
      <a:accent1>
        <a:srgbClr val="59897D"/>
      </a:accent1>
      <a:accent2>
        <a:srgbClr val="A9BB91"/>
      </a:accent2>
      <a:accent3>
        <a:srgbClr val="92A9C4"/>
      </a:accent3>
      <a:accent4>
        <a:srgbClr val="FBC97A"/>
      </a:accent4>
      <a:accent5>
        <a:srgbClr val="A9D6CD"/>
      </a:accent5>
      <a:accent6>
        <a:srgbClr val="D9E1EA"/>
      </a:accent6>
      <a:hlink>
        <a:srgbClr val="E0663A"/>
      </a:hlink>
      <a:folHlink>
        <a:srgbClr val="D6D0C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K25"/>
  <sheetViews>
    <sheetView showGridLines="0" workbookViewId="0">
      <selection activeCell="E33" sqref="E33"/>
    </sheetView>
  </sheetViews>
  <sheetFormatPr defaultColWidth="9" defaultRowHeight="15"/>
  <cols>
    <col min="1" max="1" width="1.75" style="92" customWidth="1"/>
    <col min="2" max="2" width="28.5" style="92" customWidth="1"/>
    <col min="3" max="3" width="6.25" style="92" customWidth="1"/>
    <col min="4" max="4" width="0.25" style="92" customWidth="1"/>
    <col min="5" max="5" width="8.125" style="92" customWidth="1"/>
    <col min="6" max="6" width="6.75" style="92" customWidth="1"/>
    <col min="7" max="7" width="0.25" style="92" customWidth="1"/>
    <col min="8" max="8" width="7.875" style="92" customWidth="1"/>
    <col min="9" max="9" width="6.75" style="92" customWidth="1"/>
    <col min="10" max="10" width="0.25" style="92" customWidth="1"/>
    <col min="11" max="11" width="7.875" style="92" customWidth="1"/>
    <col min="12" max="12" width="6.75" style="92" customWidth="1"/>
    <col min="13" max="13" width="0.25" style="92" customWidth="1"/>
    <col min="14" max="14" width="7.875" style="92" customWidth="1"/>
    <col min="15" max="15" width="6.75" style="92" customWidth="1"/>
    <col min="16" max="16" width="0.25" style="92" customWidth="1"/>
    <col min="17" max="17" width="7.875" style="92" customWidth="1"/>
    <col min="18" max="18" width="6.75" style="92" customWidth="1"/>
    <col min="19" max="19" width="0.25" style="92" customWidth="1"/>
    <col min="20" max="20" width="7.875" style="92" customWidth="1"/>
    <col min="21" max="21" width="6.75" style="92" customWidth="1"/>
    <col min="22" max="22" width="0.25" style="92" customWidth="1"/>
    <col min="23" max="23" width="7.875" style="92" customWidth="1"/>
    <col min="24" max="24" width="6.75" style="92" customWidth="1"/>
    <col min="25" max="25" width="0.25" style="92" customWidth="1"/>
    <col min="26" max="26" width="7.875" style="92" customWidth="1"/>
    <col min="27" max="27" width="6.75" style="92" customWidth="1"/>
    <col min="28" max="28" width="0.25" style="92" customWidth="1"/>
    <col min="29" max="29" width="7.875" style="92" customWidth="1"/>
    <col min="30" max="30" width="6.75" style="92" customWidth="1"/>
    <col min="31" max="31" width="0.25" style="92" customWidth="1"/>
    <col min="32" max="32" width="7.875" style="92" customWidth="1"/>
    <col min="33" max="33" width="6.75" style="92" customWidth="1"/>
    <col min="34" max="34" width="0.25" style="92" customWidth="1"/>
    <col min="35" max="35" width="7.875" style="92" customWidth="1"/>
    <col min="36" max="36" width="6.75" style="92" customWidth="1"/>
    <col min="37" max="37" width="0.25" style="92" customWidth="1"/>
    <col min="38" max="38" width="7.875" style="92" customWidth="1"/>
    <col min="39" max="16384" width="9" style="92"/>
  </cols>
  <sheetData>
    <row r="3" spans="2:11" ht="15" customHeight="1">
      <c r="B3" s="232" t="s">
        <v>222</v>
      </c>
      <c r="C3" s="232"/>
      <c r="D3" s="232"/>
      <c r="E3" s="232"/>
      <c r="F3" s="232"/>
      <c r="G3" s="232"/>
      <c r="H3" s="232"/>
    </row>
    <row r="4" spans="2:11" ht="15.75">
      <c r="B4" s="232" t="s">
        <v>305</v>
      </c>
      <c r="C4" s="232"/>
      <c r="D4" s="232"/>
      <c r="E4" s="232"/>
      <c r="F4" s="232"/>
      <c r="G4" s="232"/>
      <c r="H4" s="232"/>
    </row>
    <row r="6" spans="2:11">
      <c r="B6" s="93" t="s">
        <v>148</v>
      </c>
      <c r="C6" s="206" t="s">
        <v>223</v>
      </c>
      <c r="D6" s="207"/>
      <c r="E6" s="208"/>
      <c r="F6" s="206" t="s">
        <v>224</v>
      </c>
      <c r="G6" s="207"/>
      <c r="H6" s="208"/>
      <c r="I6" s="206" t="s">
        <v>223</v>
      </c>
      <c r="J6" s="207"/>
      <c r="K6" s="208"/>
    </row>
    <row r="7" spans="2:11">
      <c r="B7" s="94" t="s">
        <v>149</v>
      </c>
      <c r="C7" s="209">
        <v>46050</v>
      </c>
      <c r="D7" s="210"/>
      <c r="E7" s="211"/>
      <c r="F7" s="209">
        <v>46064</v>
      </c>
      <c r="G7" s="210"/>
      <c r="H7" s="211"/>
      <c r="I7" s="209">
        <v>46050</v>
      </c>
      <c r="J7" s="210"/>
      <c r="K7" s="211"/>
    </row>
    <row r="8" spans="2:11">
      <c r="B8" s="94" t="s">
        <v>150</v>
      </c>
      <c r="C8" s="209">
        <v>47876</v>
      </c>
      <c r="D8" s="210"/>
      <c r="E8" s="211"/>
      <c r="F8" s="209">
        <v>49716</v>
      </c>
      <c r="G8" s="210"/>
      <c r="H8" s="211"/>
      <c r="I8" s="209">
        <v>47876</v>
      </c>
      <c r="J8" s="210"/>
      <c r="K8" s="211"/>
    </row>
    <row r="9" spans="2:11" ht="15.75" customHeight="1">
      <c r="B9" s="94" t="s">
        <v>151</v>
      </c>
      <c r="C9" s="212" t="s">
        <v>0</v>
      </c>
      <c r="D9" s="213"/>
      <c r="E9" s="214"/>
      <c r="F9" s="212" t="s">
        <v>0</v>
      </c>
      <c r="G9" s="213"/>
      <c r="H9" s="214"/>
      <c r="I9" s="212" t="s">
        <v>0</v>
      </c>
      <c r="J9" s="213"/>
      <c r="K9" s="214"/>
    </row>
    <row r="10" spans="2:11" ht="15" customHeight="1">
      <c r="B10" s="94" t="s">
        <v>225</v>
      </c>
      <c r="C10" s="215">
        <v>2.75</v>
      </c>
      <c r="D10" s="216"/>
      <c r="E10" s="217"/>
      <c r="F10" s="215">
        <v>3.5</v>
      </c>
      <c r="G10" s="216"/>
      <c r="H10" s="217"/>
      <c r="I10" s="215">
        <v>2.75</v>
      </c>
      <c r="J10" s="216"/>
      <c r="K10" s="217"/>
    </row>
    <row r="11" spans="2:11" ht="15.75" customHeight="1">
      <c r="B11" s="95" t="s">
        <v>152</v>
      </c>
      <c r="C11" s="218" t="s">
        <v>301</v>
      </c>
      <c r="D11" s="219"/>
      <c r="E11" s="220"/>
      <c r="F11" s="218" t="s">
        <v>301</v>
      </c>
      <c r="G11" s="219"/>
      <c r="H11" s="220"/>
      <c r="I11" s="218" t="s">
        <v>302</v>
      </c>
      <c r="J11" s="219"/>
      <c r="K11" s="220"/>
    </row>
    <row r="12" spans="2:11" ht="15.6" customHeight="1">
      <c r="B12" s="94" t="s">
        <v>153</v>
      </c>
      <c r="C12" s="209">
        <v>46232</v>
      </c>
      <c r="D12" s="210"/>
      <c r="E12" s="211"/>
      <c r="F12" s="209">
        <v>46260</v>
      </c>
      <c r="G12" s="210"/>
      <c r="H12" s="211"/>
      <c r="I12" s="209">
        <v>46295</v>
      </c>
      <c r="J12" s="210"/>
      <c r="K12" s="211"/>
    </row>
    <row r="13" spans="2:11" ht="25.5">
      <c r="B13" s="96" t="s">
        <v>226</v>
      </c>
      <c r="C13" s="221">
        <v>100000000</v>
      </c>
      <c r="D13" s="222"/>
      <c r="E13" s="223"/>
      <c r="F13" s="221">
        <v>95003000</v>
      </c>
      <c r="G13" s="222"/>
      <c r="H13" s="223"/>
      <c r="I13" s="221">
        <v>150000000</v>
      </c>
      <c r="J13" s="222"/>
      <c r="K13" s="223"/>
    </row>
    <row r="14" spans="2:11" ht="25.5">
      <c r="B14" s="97" t="s">
        <v>227</v>
      </c>
      <c r="C14" s="224">
        <v>183950000</v>
      </c>
      <c r="D14" s="225"/>
      <c r="E14" s="226"/>
      <c r="F14" s="224">
        <v>253265000</v>
      </c>
      <c r="G14" s="225"/>
      <c r="H14" s="226"/>
      <c r="I14" s="224">
        <v>173405000</v>
      </c>
      <c r="J14" s="225"/>
      <c r="K14" s="226"/>
    </row>
    <row r="15" spans="2:11">
      <c r="B15" s="98" t="s">
        <v>228</v>
      </c>
      <c r="C15" s="227">
        <v>172750000</v>
      </c>
      <c r="D15" s="204"/>
      <c r="E15" s="228"/>
      <c r="F15" s="227">
        <v>236362000</v>
      </c>
      <c r="G15" s="204"/>
      <c r="H15" s="228"/>
      <c r="I15" s="227">
        <v>164900000</v>
      </c>
      <c r="J15" s="204"/>
      <c r="K15" s="228"/>
    </row>
    <row r="16" spans="2:11">
      <c r="B16" s="98" t="s">
        <v>284</v>
      </c>
      <c r="C16" s="227">
        <f>+C14-C15</f>
        <v>11200000</v>
      </c>
      <c r="D16" s="204"/>
      <c r="E16" s="228"/>
      <c r="F16" s="227">
        <f>+F14-F15</f>
        <v>16903000</v>
      </c>
      <c r="G16" s="204"/>
      <c r="H16" s="228"/>
      <c r="I16" s="227">
        <f>+I14-I15</f>
        <v>8505000</v>
      </c>
      <c r="J16" s="204"/>
      <c r="K16" s="228"/>
    </row>
    <row r="17" spans="1:11" ht="26.45" customHeight="1">
      <c r="B17" s="97" t="s">
        <v>167</v>
      </c>
      <c r="C17" s="229">
        <v>100000000</v>
      </c>
      <c r="D17" s="230"/>
      <c r="E17" s="231"/>
      <c r="F17" s="229">
        <v>95003000</v>
      </c>
      <c r="G17" s="230"/>
      <c r="H17" s="231"/>
      <c r="I17" s="229">
        <v>150000000</v>
      </c>
      <c r="J17" s="230"/>
      <c r="K17" s="231"/>
    </row>
    <row r="18" spans="1:11">
      <c r="B18" s="99" t="s">
        <v>228</v>
      </c>
      <c r="C18" s="227">
        <v>88800000</v>
      </c>
      <c r="D18" s="204"/>
      <c r="E18" s="228"/>
      <c r="F18" s="227">
        <v>78100000</v>
      </c>
      <c r="G18" s="204"/>
      <c r="H18" s="228"/>
      <c r="I18" s="227">
        <v>141495000</v>
      </c>
      <c r="J18" s="204"/>
      <c r="K18" s="228"/>
    </row>
    <row r="19" spans="1:11">
      <c r="A19" s="100"/>
      <c r="B19" s="101" t="s">
        <v>284</v>
      </c>
      <c r="C19" s="203">
        <f>+C17-C18</f>
        <v>11200000</v>
      </c>
      <c r="D19" s="204"/>
      <c r="E19" s="205"/>
      <c r="F19" s="203">
        <f>+F17-F18</f>
        <v>16903000</v>
      </c>
      <c r="G19" s="204"/>
      <c r="H19" s="205"/>
      <c r="I19" s="203">
        <f>+I17-I18</f>
        <v>8505000</v>
      </c>
      <c r="J19" s="204"/>
      <c r="K19" s="205"/>
    </row>
    <row r="20" spans="1:11">
      <c r="A20" s="100"/>
      <c r="B20" s="102" t="s">
        <v>154</v>
      </c>
      <c r="C20" s="103" t="s">
        <v>229</v>
      </c>
      <c r="D20" s="104"/>
      <c r="E20" s="105" t="s">
        <v>230</v>
      </c>
      <c r="F20" s="103" t="s">
        <v>229</v>
      </c>
      <c r="G20" s="104"/>
      <c r="H20" s="105" t="s">
        <v>230</v>
      </c>
      <c r="I20" s="103" t="s">
        <v>229</v>
      </c>
      <c r="J20" s="104"/>
      <c r="K20" s="105" t="s">
        <v>230</v>
      </c>
    </row>
    <row r="21" spans="1:11">
      <c r="A21" s="100"/>
      <c r="B21" s="102" t="s">
        <v>231</v>
      </c>
      <c r="C21" s="103"/>
      <c r="D21" s="106"/>
      <c r="E21" s="107" t="s">
        <v>232</v>
      </c>
      <c r="F21" s="103"/>
      <c r="G21" s="106"/>
      <c r="H21" s="107" t="s">
        <v>232</v>
      </c>
      <c r="I21" s="103"/>
      <c r="J21" s="106"/>
      <c r="K21" s="107" t="s">
        <v>232</v>
      </c>
    </row>
    <row r="22" spans="1:11" ht="15" customHeight="1">
      <c r="A22" s="100"/>
      <c r="B22" s="108" t="s">
        <v>233</v>
      </c>
      <c r="C22" s="117" t="s">
        <v>234</v>
      </c>
      <c r="D22" s="109"/>
      <c r="E22" s="116" t="s">
        <v>235</v>
      </c>
      <c r="F22" s="117" t="s">
        <v>234</v>
      </c>
      <c r="G22" s="109"/>
      <c r="H22" s="116" t="s">
        <v>235</v>
      </c>
      <c r="I22" s="117" t="s">
        <v>234</v>
      </c>
      <c r="J22" s="109"/>
      <c r="K22" s="116" t="s">
        <v>235</v>
      </c>
    </row>
    <row r="23" spans="1:11">
      <c r="A23" s="100"/>
      <c r="B23" s="110" t="s">
        <v>236</v>
      </c>
      <c r="C23" s="111">
        <v>96.95</v>
      </c>
      <c r="D23" s="112"/>
      <c r="E23" s="113">
        <v>3.52</v>
      </c>
      <c r="F23" s="111">
        <v>92.7</v>
      </c>
      <c r="G23" s="112"/>
      <c r="H23" s="113">
        <v>4.5</v>
      </c>
      <c r="I23" s="111">
        <v>94.55</v>
      </c>
      <c r="J23" s="112"/>
      <c r="K23" s="113">
        <v>4.18</v>
      </c>
    </row>
    <row r="24" spans="1:11">
      <c r="B24" s="98" t="s">
        <v>237</v>
      </c>
      <c r="C24" s="114">
        <v>97.71</v>
      </c>
      <c r="D24" s="115"/>
      <c r="E24" s="115">
        <v>3.33</v>
      </c>
      <c r="F24" s="114">
        <v>94.2</v>
      </c>
      <c r="G24" s="115"/>
      <c r="H24" s="115">
        <v>4.29</v>
      </c>
      <c r="I24" s="114">
        <v>96.04</v>
      </c>
      <c r="J24" s="115"/>
      <c r="K24" s="115">
        <v>3.78</v>
      </c>
    </row>
    <row r="25" spans="1:11">
      <c r="B25" s="98" t="s">
        <v>238</v>
      </c>
      <c r="C25" s="114">
        <v>97.3</v>
      </c>
      <c r="D25" s="115"/>
      <c r="E25" s="115">
        <v>3.43</v>
      </c>
      <c r="F25" s="114">
        <v>93.5</v>
      </c>
      <c r="G25" s="115"/>
      <c r="H25" s="115">
        <v>4.3899999999999997</v>
      </c>
      <c r="I25" s="114">
        <v>95.14</v>
      </c>
      <c r="J25" s="115"/>
      <c r="K25" s="115">
        <v>4.0199999999999996</v>
      </c>
    </row>
  </sheetData>
  <mergeCells count="44">
    <mergeCell ref="B3:H3"/>
    <mergeCell ref="B4:H4"/>
    <mergeCell ref="C12:E12"/>
    <mergeCell ref="F12:H12"/>
    <mergeCell ref="C13:E13"/>
    <mergeCell ref="F13:H13"/>
    <mergeCell ref="C14:E14"/>
    <mergeCell ref="F14:H14"/>
    <mergeCell ref="C15:E15"/>
    <mergeCell ref="F15:H15"/>
    <mergeCell ref="C6:E6"/>
    <mergeCell ref="F6:H6"/>
    <mergeCell ref="C7:E7"/>
    <mergeCell ref="F7:H7"/>
    <mergeCell ref="C8:E8"/>
    <mergeCell ref="F8:H8"/>
    <mergeCell ref="C9:E9"/>
    <mergeCell ref="F9:H9"/>
    <mergeCell ref="C10:E10"/>
    <mergeCell ref="F10:H10"/>
    <mergeCell ref="C11:E11"/>
    <mergeCell ref="F11:H11"/>
    <mergeCell ref="C16:E16"/>
    <mergeCell ref="F16:H16"/>
    <mergeCell ref="C17:E17"/>
    <mergeCell ref="F17:H17"/>
    <mergeCell ref="C18:E18"/>
    <mergeCell ref="F18:H18"/>
    <mergeCell ref="C19:E19"/>
    <mergeCell ref="F19:H19"/>
    <mergeCell ref="I6:K6"/>
    <mergeCell ref="I7:K7"/>
    <mergeCell ref="I8:K8"/>
    <mergeCell ref="I9:K9"/>
    <mergeCell ref="I10:K10"/>
    <mergeCell ref="I11:K11"/>
    <mergeCell ref="I12:K12"/>
    <mergeCell ref="I13:K13"/>
    <mergeCell ref="I14:K14"/>
    <mergeCell ref="I15:K15"/>
    <mergeCell ref="I16:K16"/>
    <mergeCell ref="I17:K17"/>
    <mergeCell ref="I18:K18"/>
    <mergeCell ref="I19:K1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H22"/>
  <sheetViews>
    <sheetView showGridLines="0" zoomScaleNormal="100" workbookViewId="0">
      <selection activeCell="A4" sqref="A4:G22"/>
    </sheetView>
  </sheetViews>
  <sheetFormatPr defaultColWidth="9" defaultRowHeight="15"/>
  <cols>
    <col min="1" max="1" width="2" style="14" customWidth="1"/>
    <col min="2" max="2" width="32.5" style="14" customWidth="1"/>
    <col min="3" max="3" width="9.125" style="14" customWidth="1"/>
    <col min="4" max="4" width="25.75" style="14" customWidth="1"/>
    <col min="5" max="5" width="23.25" style="14" bestFit="1" customWidth="1"/>
    <col min="6" max="6" width="9" style="14" customWidth="1"/>
    <col min="7" max="7" width="0.375" style="14" customWidth="1"/>
    <col min="8" max="8" width="9" style="14" hidden="1" customWidth="1"/>
    <col min="9" max="9" width="1.75" style="14" customWidth="1"/>
    <col min="10" max="16384" width="9" style="14"/>
  </cols>
  <sheetData>
    <row r="3" spans="2:7" ht="15.75" customHeight="1"/>
    <row r="4" spans="2:7" ht="15.75" customHeight="1">
      <c r="B4" s="236" t="s">
        <v>16</v>
      </c>
      <c r="C4" s="236"/>
      <c r="D4" s="236"/>
      <c r="E4" s="236"/>
      <c r="F4" s="236"/>
      <c r="G4" s="118"/>
    </row>
    <row r="5" spans="2:7">
      <c r="B5" s="119" t="s">
        <v>17</v>
      </c>
      <c r="C5" s="119"/>
      <c r="D5" s="119"/>
      <c r="E5" s="120"/>
      <c r="F5" s="191" t="s">
        <v>239</v>
      </c>
      <c r="G5" s="118"/>
    </row>
    <row r="6" spans="2:7" ht="15" customHeight="1">
      <c r="B6" s="237" t="s">
        <v>18</v>
      </c>
      <c r="C6" s="241" t="s">
        <v>240</v>
      </c>
      <c r="D6" s="241"/>
      <c r="E6" s="243" t="s">
        <v>241</v>
      </c>
      <c r="F6" s="241" t="s">
        <v>19</v>
      </c>
      <c r="G6" s="118"/>
    </row>
    <row r="7" spans="2:7">
      <c r="B7" s="238"/>
      <c r="C7" s="242"/>
      <c r="D7" s="242"/>
      <c r="E7" s="243"/>
      <c r="F7" s="241"/>
      <c r="G7" s="118"/>
    </row>
    <row r="8" spans="2:7">
      <c r="B8" s="239"/>
      <c r="C8" s="121" t="s">
        <v>20</v>
      </c>
      <c r="D8" s="122" t="s">
        <v>21</v>
      </c>
      <c r="E8" s="243"/>
      <c r="F8" s="241"/>
      <c r="G8" s="118"/>
    </row>
    <row r="9" spans="2:7">
      <c r="B9" s="240"/>
      <c r="C9" s="123"/>
      <c r="D9" s="124" t="s">
        <v>22</v>
      </c>
      <c r="E9" s="243"/>
      <c r="F9" s="241"/>
      <c r="G9" s="118"/>
    </row>
    <row r="10" spans="2:7">
      <c r="B10" s="125">
        <v>2016</v>
      </c>
      <c r="C10" s="126">
        <v>3385766.3299724418</v>
      </c>
      <c r="D10" s="127">
        <v>0</v>
      </c>
      <c r="E10" s="128">
        <v>52449.328310742756</v>
      </c>
      <c r="F10" s="127">
        <v>3438215.6582831847</v>
      </c>
      <c r="G10" s="118"/>
    </row>
    <row r="11" spans="2:7">
      <c r="B11" s="129">
        <v>2017</v>
      </c>
      <c r="C11" s="126">
        <v>3398930.9158515823</v>
      </c>
      <c r="D11" s="127">
        <v>0</v>
      </c>
      <c r="E11" s="130">
        <v>32675.454870822105</v>
      </c>
      <c r="F11" s="127">
        <v>3431606.3707224042</v>
      </c>
      <c r="G11" s="118"/>
    </row>
    <row r="12" spans="2:7">
      <c r="B12" s="129">
        <v>2018</v>
      </c>
      <c r="C12" s="126">
        <v>2772053.2970656957</v>
      </c>
      <c r="D12" s="127">
        <v>0</v>
      </c>
      <c r="E12" s="130">
        <v>16588.865085411308</v>
      </c>
      <c r="F12" s="127">
        <v>2788642.1621511071</v>
      </c>
      <c r="G12" s="118"/>
    </row>
    <row r="13" spans="2:7">
      <c r="B13" s="129">
        <v>2019</v>
      </c>
      <c r="C13" s="126">
        <v>2801606.9903825996</v>
      </c>
      <c r="D13" s="127">
        <v>0</v>
      </c>
      <c r="E13" s="130">
        <v>0</v>
      </c>
      <c r="F13" s="127">
        <v>2801606.9903825996</v>
      </c>
      <c r="G13" s="118"/>
    </row>
    <row r="14" spans="2:7">
      <c r="B14" s="129">
        <v>2020</v>
      </c>
      <c r="C14" s="126">
        <v>2885549.8688536324</v>
      </c>
      <c r="D14" s="127">
        <v>0</v>
      </c>
      <c r="E14" s="130">
        <v>0</v>
      </c>
      <c r="F14" s="127">
        <v>2885549.8688536324</v>
      </c>
      <c r="G14" s="118"/>
    </row>
    <row r="15" spans="2:7">
      <c r="B15" s="129">
        <v>2021</v>
      </c>
      <c r="C15" s="126">
        <v>4416104.6716739181</v>
      </c>
      <c r="D15" s="127">
        <v>0</v>
      </c>
      <c r="E15" s="130">
        <v>0</v>
      </c>
      <c r="F15" s="127">
        <v>4416104.6716739181</v>
      </c>
      <c r="G15" s="118"/>
    </row>
    <row r="16" spans="2:7">
      <c r="B16" s="129">
        <v>2022</v>
      </c>
      <c r="C16" s="126">
        <v>5606519.9940690147</v>
      </c>
      <c r="D16" s="127">
        <v>0</v>
      </c>
      <c r="E16" s="130">
        <v>0</v>
      </c>
      <c r="F16" s="127">
        <v>5606519.9940690147</v>
      </c>
      <c r="G16" s="118"/>
    </row>
    <row r="17" spans="2:7">
      <c r="B17" s="129">
        <v>2023</v>
      </c>
      <c r="C17" s="126">
        <v>5427567.8356503379</v>
      </c>
      <c r="D17" s="127">
        <v>0</v>
      </c>
      <c r="E17" s="130">
        <v>0</v>
      </c>
      <c r="F17" s="127">
        <v>5427567.8356503379</v>
      </c>
      <c r="G17" s="118"/>
    </row>
    <row r="18" spans="2:7">
      <c r="B18" s="129">
        <v>2024</v>
      </c>
      <c r="C18" s="126">
        <v>6102473.1188293463</v>
      </c>
      <c r="D18" s="127">
        <v>0</v>
      </c>
      <c r="E18" s="130">
        <v>0</v>
      </c>
      <c r="F18" s="127">
        <v>6102473.1188293463</v>
      </c>
      <c r="G18" s="118"/>
    </row>
    <row r="19" spans="2:7">
      <c r="B19" s="129">
        <v>2025</v>
      </c>
      <c r="C19" s="126">
        <v>6054989.4418226536</v>
      </c>
      <c r="D19" s="127">
        <v>0</v>
      </c>
      <c r="E19" s="130">
        <v>0</v>
      </c>
      <c r="F19" s="127">
        <v>6054989.4418226536</v>
      </c>
      <c r="G19" s="118"/>
    </row>
    <row r="20" spans="2:7" s="15" customFormat="1" ht="15.75" customHeight="1">
      <c r="B20" s="131" t="s">
        <v>287</v>
      </c>
      <c r="C20" s="132">
        <v>6530357</v>
      </c>
      <c r="D20" s="133">
        <v>0</v>
      </c>
      <c r="E20" s="133">
        <v>0</v>
      </c>
      <c r="F20" s="133">
        <f>C20+E20</f>
        <v>6530357</v>
      </c>
      <c r="G20" s="134"/>
    </row>
    <row r="21" spans="2:7">
      <c r="B21" s="235"/>
      <c r="C21" s="235"/>
      <c r="D21" s="235"/>
      <c r="E21" s="235"/>
      <c r="F21" s="235"/>
      <c r="G21" s="118"/>
    </row>
    <row r="22" spans="2:7" ht="29.45" customHeight="1">
      <c r="B22" s="233" t="s">
        <v>285</v>
      </c>
      <c r="C22" s="234"/>
      <c r="D22" s="234"/>
      <c r="E22" s="234"/>
      <c r="F22" s="234"/>
      <c r="G22" s="234"/>
    </row>
  </sheetData>
  <mergeCells count="7">
    <mergeCell ref="B22:G22"/>
    <mergeCell ref="B21:F21"/>
    <mergeCell ref="B4:F4"/>
    <mergeCell ref="B6:B9"/>
    <mergeCell ref="C6:D7"/>
    <mergeCell ref="E6:E9"/>
    <mergeCell ref="F6:F9"/>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L20"/>
  <sheetViews>
    <sheetView showGridLines="0" workbookViewId="0">
      <selection sqref="A1:G19"/>
    </sheetView>
  </sheetViews>
  <sheetFormatPr defaultRowHeight="15.75"/>
  <cols>
    <col min="1" max="1" width="2.125" customWidth="1"/>
    <col min="2" max="2" width="32.375" customWidth="1"/>
    <col min="3" max="3" width="8.125" customWidth="1"/>
    <col min="4" max="4" width="10.25" customWidth="1"/>
    <col min="5" max="5" width="15.25" customWidth="1"/>
    <col min="6" max="6" width="13.375" customWidth="1"/>
    <col min="7" max="7" width="13.25" customWidth="1"/>
    <col min="10" max="10" width="32.375" customWidth="1"/>
    <col min="11" max="11" width="8.75" customWidth="1"/>
    <col min="12" max="12" width="11.25" customWidth="1"/>
    <col min="13" max="13" width="17.25" customWidth="1"/>
    <col min="14" max="14" width="13.375" customWidth="1"/>
    <col min="15" max="15" width="13.25" customWidth="1"/>
  </cols>
  <sheetData>
    <row r="1" spans="2:12" ht="51.75" customHeight="1">
      <c r="B1" s="244" t="s">
        <v>299</v>
      </c>
      <c r="C1" s="244"/>
      <c r="D1" s="244"/>
      <c r="E1" s="244"/>
      <c r="F1" s="244"/>
      <c r="G1" s="244"/>
    </row>
    <row r="2" spans="2:12" ht="9" customHeight="1">
      <c r="B2" s="16"/>
      <c r="C2" s="16"/>
      <c r="D2" s="16"/>
      <c r="E2" s="16"/>
      <c r="F2" s="16"/>
      <c r="G2" s="16"/>
    </row>
    <row r="3" spans="2:12" ht="38.25">
      <c r="B3" s="17" t="s">
        <v>23</v>
      </c>
      <c r="C3" s="17" t="s">
        <v>24</v>
      </c>
      <c r="D3" s="17" t="s">
        <v>25</v>
      </c>
      <c r="E3" s="17" t="s">
        <v>26</v>
      </c>
      <c r="F3" s="17" t="s">
        <v>27</v>
      </c>
      <c r="G3" s="17" t="s">
        <v>28</v>
      </c>
    </row>
    <row r="4" spans="2:12">
      <c r="B4" s="18" t="s">
        <v>169</v>
      </c>
      <c r="C4" s="30" t="s">
        <v>0</v>
      </c>
      <c r="D4" s="19" t="s">
        <v>170</v>
      </c>
      <c r="E4" s="31" t="s">
        <v>171</v>
      </c>
      <c r="F4" s="193">
        <v>0.03</v>
      </c>
      <c r="G4" s="20" t="s">
        <v>280</v>
      </c>
    </row>
    <row r="5" spans="2:12">
      <c r="B5" s="21" t="s">
        <v>30</v>
      </c>
      <c r="C5" s="32" t="s">
        <v>0</v>
      </c>
      <c r="D5" s="22" t="s">
        <v>31</v>
      </c>
      <c r="E5" s="33" t="s">
        <v>172</v>
      </c>
      <c r="F5" s="194">
        <v>1.95E-2</v>
      </c>
      <c r="G5" s="23" t="s">
        <v>288</v>
      </c>
    </row>
    <row r="6" spans="2:12">
      <c r="B6" s="21" t="s">
        <v>173</v>
      </c>
      <c r="C6" s="32" t="s">
        <v>0</v>
      </c>
      <c r="D6" s="22" t="s">
        <v>174</v>
      </c>
      <c r="E6" s="33" t="s">
        <v>175</v>
      </c>
      <c r="F6" s="194">
        <v>2.2499999999999999E-2</v>
      </c>
      <c r="G6" s="23" t="s">
        <v>289</v>
      </c>
    </row>
    <row r="7" spans="2:12">
      <c r="B7" s="21" t="s">
        <v>176</v>
      </c>
      <c r="C7" s="32" t="s">
        <v>0</v>
      </c>
      <c r="D7" s="22" t="s">
        <v>177</v>
      </c>
      <c r="E7" s="33" t="s">
        <v>178</v>
      </c>
      <c r="F7" s="194">
        <v>2.75E-2</v>
      </c>
      <c r="G7" s="23" t="s">
        <v>290</v>
      </c>
    </row>
    <row r="8" spans="2:12">
      <c r="B8" s="21" t="s">
        <v>32</v>
      </c>
      <c r="C8" s="32" t="s">
        <v>0</v>
      </c>
      <c r="D8" s="22" t="s">
        <v>33</v>
      </c>
      <c r="E8" s="33" t="s">
        <v>179</v>
      </c>
      <c r="F8" s="194">
        <v>3.2000000000000001E-2</v>
      </c>
      <c r="G8" s="23" t="s">
        <v>291</v>
      </c>
    </row>
    <row r="9" spans="2:12">
      <c r="B9" s="21" t="s">
        <v>34</v>
      </c>
      <c r="C9" s="32" t="s">
        <v>0</v>
      </c>
      <c r="D9" s="22" t="s">
        <v>35</v>
      </c>
      <c r="E9" s="33" t="s">
        <v>180</v>
      </c>
      <c r="F9" s="194">
        <v>2.5000000000000001E-3</v>
      </c>
      <c r="G9" s="23" t="s">
        <v>281</v>
      </c>
    </row>
    <row r="10" spans="2:12">
      <c r="B10" s="21" t="s">
        <v>36</v>
      </c>
      <c r="C10" s="32" t="s">
        <v>0</v>
      </c>
      <c r="D10" s="22" t="s">
        <v>37</v>
      </c>
      <c r="E10" s="33" t="s">
        <v>181</v>
      </c>
      <c r="F10" s="194">
        <v>5.0000000000000001E-3</v>
      </c>
      <c r="G10" s="23" t="s">
        <v>282</v>
      </c>
    </row>
    <row r="11" spans="2:12">
      <c r="B11" s="21" t="s">
        <v>182</v>
      </c>
      <c r="C11" s="32" t="s">
        <v>0</v>
      </c>
      <c r="D11" s="22" t="s">
        <v>183</v>
      </c>
      <c r="E11" s="33" t="s">
        <v>184</v>
      </c>
      <c r="F11" s="194">
        <v>3.2500000000000001E-2</v>
      </c>
      <c r="G11" s="23" t="s">
        <v>283</v>
      </c>
    </row>
    <row r="12" spans="2:12">
      <c r="B12" s="21" t="s">
        <v>185</v>
      </c>
      <c r="C12" s="32" t="s">
        <v>0</v>
      </c>
      <c r="D12" s="22" t="s">
        <v>186</v>
      </c>
      <c r="E12" s="33" t="s">
        <v>292</v>
      </c>
      <c r="F12" s="194">
        <v>2.75E-2</v>
      </c>
      <c r="G12" s="23" t="s">
        <v>293</v>
      </c>
    </row>
    <row r="13" spans="2:12">
      <c r="B13" s="21" t="s">
        <v>38</v>
      </c>
      <c r="C13" s="32" t="s">
        <v>0</v>
      </c>
      <c r="D13" s="22" t="s">
        <v>39</v>
      </c>
      <c r="E13" s="33" t="s">
        <v>187</v>
      </c>
      <c r="F13" s="194">
        <v>1E-3</v>
      </c>
      <c r="G13" s="23" t="s">
        <v>294</v>
      </c>
    </row>
    <row r="14" spans="2:12">
      <c r="B14" s="21" t="s">
        <v>188</v>
      </c>
      <c r="C14" s="32" t="s">
        <v>0</v>
      </c>
      <c r="D14" s="22" t="s">
        <v>189</v>
      </c>
      <c r="E14" s="33" t="s">
        <v>190</v>
      </c>
      <c r="F14" s="194">
        <v>3.2500000000000001E-2</v>
      </c>
      <c r="G14" s="23" t="s">
        <v>295</v>
      </c>
    </row>
    <row r="15" spans="2:12">
      <c r="B15" s="21" t="s">
        <v>191</v>
      </c>
      <c r="C15" s="32" t="s">
        <v>0</v>
      </c>
      <c r="D15" s="22" t="s">
        <v>192</v>
      </c>
      <c r="E15" s="33" t="s">
        <v>296</v>
      </c>
      <c r="F15" s="194">
        <v>3.5000000000000003E-2</v>
      </c>
      <c r="G15" s="23" t="s">
        <v>297</v>
      </c>
      <c r="L15" s="34"/>
    </row>
    <row r="16" spans="2:12">
      <c r="B16" s="21" t="s">
        <v>40</v>
      </c>
      <c r="C16" s="32" t="s">
        <v>0</v>
      </c>
      <c r="D16" s="22" t="s">
        <v>41</v>
      </c>
      <c r="E16" s="33" t="s">
        <v>193</v>
      </c>
      <c r="F16" s="194">
        <v>1.4999999999999999E-2</v>
      </c>
      <c r="G16" s="23" t="s">
        <v>282</v>
      </c>
    </row>
    <row r="17" spans="2:7">
      <c r="B17" s="245" t="s">
        <v>158</v>
      </c>
      <c r="C17" s="246"/>
      <c r="D17" s="247"/>
      <c r="E17" s="24" t="s">
        <v>298</v>
      </c>
      <c r="F17" s="35" t="s">
        <v>29</v>
      </c>
      <c r="G17" s="36" t="s">
        <v>29</v>
      </c>
    </row>
    <row r="18" spans="2:7">
      <c r="B18" s="25"/>
      <c r="C18" s="25"/>
      <c r="D18" s="25"/>
      <c r="E18" s="26"/>
      <c r="F18" s="27"/>
      <c r="G18" s="28"/>
    </row>
    <row r="19" spans="2:7" ht="24.75" customHeight="1">
      <c r="B19" s="248" t="s">
        <v>165</v>
      </c>
      <c r="C19" s="248"/>
      <c r="D19" s="248"/>
      <c r="E19" s="248"/>
      <c r="F19" s="248"/>
      <c r="G19" s="248"/>
    </row>
    <row r="20" spans="2:7" ht="43.5" customHeight="1"/>
  </sheetData>
  <mergeCells count="3">
    <mergeCell ref="B1:G1"/>
    <mergeCell ref="B17:D17"/>
    <mergeCell ref="B19:G19"/>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4:I45"/>
  <sheetViews>
    <sheetView showGridLines="0" workbookViewId="0">
      <selection activeCell="A4" sqref="A4:H45"/>
    </sheetView>
  </sheetViews>
  <sheetFormatPr defaultRowHeight="15.75"/>
  <cols>
    <col min="1" max="1" width="3.5" customWidth="1"/>
    <col min="2" max="2" width="33.375" customWidth="1"/>
    <col min="3" max="3" width="12.5" customWidth="1"/>
    <col min="4" max="4" width="9.75" customWidth="1"/>
    <col min="5" max="5" width="10.625" bestFit="1" customWidth="1"/>
    <col min="6" max="6" width="23.25" customWidth="1"/>
    <col min="7" max="7" width="13.125" customWidth="1"/>
    <col min="8" max="8" width="17.25" customWidth="1"/>
  </cols>
  <sheetData>
    <row r="4" spans="2:9">
      <c r="B4" s="251" t="s">
        <v>246</v>
      </c>
      <c r="C4" s="251"/>
      <c r="D4" s="251"/>
      <c r="E4" s="251"/>
      <c r="F4" s="251"/>
      <c r="G4" s="251"/>
      <c r="H4" s="251"/>
    </row>
    <row r="5" spans="2:9">
      <c r="B5" s="251" t="s">
        <v>303</v>
      </c>
      <c r="C5" s="251"/>
      <c r="D5" s="251"/>
      <c r="E5" s="251"/>
      <c r="F5" s="251"/>
      <c r="G5" s="251"/>
      <c r="H5" s="251"/>
    </row>
    <row r="6" spans="2:9">
      <c r="B6" s="135"/>
      <c r="C6" s="135"/>
      <c r="D6" s="135"/>
      <c r="E6" s="135"/>
      <c r="F6" s="135"/>
      <c r="G6" s="135"/>
      <c r="H6" s="135"/>
    </row>
    <row r="7" spans="2:9">
      <c r="B7" s="252" t="s">
        <v>23</v>
      </c>
      <c r="C7" s="174" t="s">
        <v>24</v>
      </c>
      <c r="D7" s="174" t="s">
        <v>247</v>
      </c>
      <c r="E7" s="174" t="s">
        <v>247</v>
      </c>
      <c r="F7" s="174" t="s">
        <v>248</v>
      </c>
      <c r="G7" s="174" t="s">
        <v>249</v>
      </c>
      <c r="H7" s="174" t="s">
        <v>250</v>
      </c>
      <c r="I7" s="118"/>
    </row>
    <row r="8" spans="2:9">
      <c r="B8" s="253"/>
      <c r="C8" s="175"/>
      <c r="D8" s="175" t="s">
        <v>251</v>
      </c>
      <c r="E8" s="175" t="s">
        <v>252</v>
      </c>
      <c r="F8" s="175" t="s">
        <v>253</v>
      </c>
      <c r="G8" s="175" t="s">
        <v>235</v>
      </c>
      <c r="H8" s="175" t="s">
        <v>254</v>
      </c>
      <c r="I8" s="118"/>
    </row>
    <row r="9" spans="2:9" s="137" customFormat="1">
      <c r="B9" s="176" t="s">
        <v>270</v>
      </c>
      <c r="C9" s="177" t="s">
        <v>0</v>
      </c>
      <c r="D9" s="178">
        <v>42089</v>
      </c>
      <c r="E9" s="178">
        <v>46472</v>
      </c>
      <c r="F9" s="179">
        <v>1000000000</v>
      </c>
      <c r="G9" s="180">
        <v>2.625</v>
      </c>
      <c r="H9" s="178">
        <v>46472</v>
      </c>
      <c r="I9" s="136"/>
    </row>
    <row r="10" spans="2:9" s="137" customFormat="1">
      <c r="B10" s="181"/>
      <c r="C10" s="182"/>
      <c r="D10" s="183"/>
      <c r="E10" s="183"/>
      <c r="F10" s="184"/>
      <c r="G10" s="185"/>
      <c r="H10" s="183"/>
      <c r="I10" s="136"/>
    </row>
    <row r="11" spans="2:9" s="137" customFormat="1">
      <c r="B11" s="176" t="s">
        <v>266</v>
      </c>
      <c r="C11" s="177" t="s">
        <v>0</v>
      </c>
      <c r="D11" s="178">
        <v>42089</v>
      </c>
      <c r="E11" s="178">
        <v>49394</v>
      </c>
      <c r="F11" s="179">
        <v>900000000</v>
      </c>
      <c r="G11" s="180">
        <v>3.125</v>
      </c>
      <c r="H11" s="178">
        <v>46472</v>
      </c>
      <c r="I11" s="136"/>
    </row>
    <row r="12" spans="2:9" s="137" customFormat="1">
      <c r="B12" s="181"/>
      <c r="C12" s="182"/>
      <c r="D12" s="183"/>
      <c r="E12" s="183"/>
      <c r="F12" s="184"/>
      <c r="G12" s="185"/>
      <c r="H12" s="183"/>
      <c r="I12" s="136"/>
    </row>
    <row r="13" spans="2:9" s="137" customFormat="1">
      <c r="B13" s="176" t="s">
        <v>267</v>
      </c>
      <c r="C13" s="177" t="s">
        <v>0</v>
      </c>
      <c r="D13" s="178">
        <v>42450</v>
      </c>
      <c r="E13" s="178">
        <v>46833</v>
      </c>
      <c r="F13" s="179">
        <v>850000000</v>
      </c>
      <c r="G13" s="180">
        <v>3</v>
      </c>
      <c r="H13" s="178">
        <v>46467</v>
      </c>
      <c r="I13" s="136"/>
    </row>
    <row r="14" spans="2:9" s="137" customFormat="1">
      <c r="B14" s="181"/>
      <c r="C14" s="182"/>
      <c r="D14" s="183"/>
      <c r="E14" s="183"/>
      <c r="F14" s="184"/>
      <c r="G14" s="185"/>
      <c r="H14" s="183"/>
      <c r="I14" s="136"/>
    </row>
    <row r="15" spans="2:9" s="137" customFormat="1">
      <c r="B15" s="176" t="s">
        <v>268</v>
      </c>
      <c r="C15" s="177" t="s">
        <v>0</v>
      </c>
      <c r="D15" s="178">
        <v>44097</v>
      </c>
      <c r="E15" s="178">
        <v>47749</v>
      </c>
      <c r="F15" s="179">
        <v>1250000000</v>
      </c>
      <c r="G15" s="180">
        <v>0.375</v>
      </c>
      <c r="H15" s="178">
        <v>46653</v>
      </c>
      <c r="I15" s="136"/>
    </row>
    <row r="16" spans="2:9" s="137" customFormat="1">
      <c r="B16" s="181"/>
      <c r="C16" s="182"/>
      <c r="D16" s="183"/>
      <c r="E16" s="183"/>
      <c r="F16" s="184"/>
      <c r="G16" s="185"/>
      <c r="H16" s="183"/>
      <c r="I16" s="136"/>
    </row>
    <row r="17" spans="2:9" s="137" customFormat="1">
      <c r="B17" s="176" t="s">
        <v>269</v>
      </c>
      <c r="C17" s="177" t="s">
        <v>0</v>
      </c>
      <c r="D17" s="178">
        <v>44097</v>
      </c>
      <c r="E17" s="178">
        <v>55054</v>
      </c>
      <c r="F17" s="179">
        <v>1250000000</v>
      </c>
      <c r="G17" s="180">
        <v>1.375</v>
      </c>
      <c r="H17" s="178">
        <v>46653</v>
      </c>
      <c r="I17" s="136"/>
    </row>
    <row r="18" spans="2:9" s="137" customFormat="1">
      <c r="B18" s="181"/>
      <c r="C18" s="182"/>
      <c r="D18" s="183"/>
      <c r="E18" s="183"/>
      <c r="F18" s="184"/>
      <c r="G18" s="185"/>
      <c r="H18" s="183"/>
      <c r="I18" s="136"/>
    </row>
    <row r="19" spans="2:9" s="137" customFormat="1" ht="24.75">
      <c r="B19" s="176" t="s">
        <v>42</v>
      </c>
      <c r="C19" s="177" t="s">
        <v>0</v>
      </c>
      <c r="D19" s="178">
        <v>44827</v>
      </c>
      <c r="E19" s="178">
        <v>47384</v>
      </c>
      <c r="F19" s="179">
        <v>1500000000</v>
      </c>
      <c r="G19" s="180">
        <v>4.125</v>
      </c>
      <c r="H19" s="178">
        <v>46653</v>
      </c>
      <c r="I19" s="136"/>
    </row>
    <row r="20" spans="2:9" s="137" customFormat="1">
      <c r="B20" s="181"/>
      <c r="C20" s="182"/>
      <c r="D20" s="183"/>
      <c r="E20" s="183"/>
      <c r="F20" s="184"/>
      <c r="G20" s="185"/>
      <c r="H20" s="183"/>
      <c r="I20" s="136"/>
    </row>
    <row r="21" spans="2:9" s="137" customFormat="1" ht="24.75">
      <c r="B21" s="176" t="s">
        <v>43</v>
      </c>
      <c r="C21" s="177" t="s">
        <v>0</v>
      </c>
      <c r="D21" s="178">
        <v>44827</v>
      </c>
      <c r="E21" s="178">
        <v>49210</v>
      </c>
      <c r="F21" s="179">
        <v>750000000</v>
      </c>
      <c r="G21" s="180">
        <v>4.625</v>
      </c>
      <c r="H21" s="178">
        <v>46653</v>
      </c>
      <c r="I21" s="136"/>
    </row>
    <row r="22" spans="2:9" s="137" customFormat="1">
      <c r="B22" s="181"/>
      <c r="C22" s="182"/>
      <c r="D22" s="183"/>
      <c r="E22" s="183"/>
      <c r="F22" s="184"/>
      <c r="G22" s="185"/>
      <c r="H22" s="183"/>
      <c r="I22" s="136"/>
    </row>
    <row r="23" spans="2:9" s="137" customFormat="1" ht="48.75">
      <c r="B23" s="176" t="s">
        <v>44</v>
      </c>
      <c r="C23" s="177" t="s">
        <v>0</v>
      </c>
      <c r="D23" s="178">
        <v>44953</v>
      </c>
      <c r="E23" s="178">
        <v>48606</v>
      </c>
      <c r="F23" s="179">
        <v>1500000000</v>
      </c>
      <c r="G23" s="180">
        <v>4.5</v>
      </c>
      <c r="H23" s="178">
        <v>46414</v>
      </c>
      <c r="I23" s="136"/>
    </row>
    <row r="24" spans="2:9" s="137" customFormat="1">
      <c r="B24" s="181"/>
      <c r="C24" s="182"/>
      <c r="D24" s="183"/>
      <c r="E24" s="183"/>
      <c r="F24" s="184"/>
      <c r="G24" s="185"/>
      <c r="H24" s="183"/>
      <c r="I24" s="136"/>
    </row>
    <row r="25" spans="2:9" s="137" customFormat="1" ht="24.75">
      <c r="B25" s="176" t="s">
        <v>255</v>
      </c>
      <c r="C25" s="177" t="s">
        <v>0</v>
      </c>
      <c r="D25" s="178">
        <v>45243</v>
      </c>
      <c r="E25" s="178">
        <v>49808</v>
      </c>
      <c r="F25" s="179">
        <v>1000000000</v>
      </c>
      <c r="G25" s="180">
        <v>4.875</v>
      </c>
      <c r="H25" s="178">
        <v>46520</v>
      </c>
      <c r="I25" s="136"/>
    </row>
    <row r="26" spans="2:9" s="137" customFormat="1">
      <c r="B26" s="181"/>
      <c r="C26" s="182"/>
      <c r="D26" s="183"/>
      <c r="E26" s="183"/>
      <c r="F26" s="184"/>
      <c r="G26" s="185"/>
      <c r="H26" s="183"/>
      <c r="I26" s="136"/>
    </row>
    <row r="27" spans="2:9" s="137" customFormat="1" ht="24.75">
      <c r="B27" s="176" t="s">
        <v>256</v>
      </c>
      <c r="C27" s="177" t="s">
        <v>0</v>
      </c>
      <c r="D27" s="178">
        <v>45243</v>
      </c>
      <c r="E27" s="178">
        <v>47981</v>
      </c>
      <c r="F27" s="179">
        <v>1300000000</v>
      </c>
      <c r="G27" s="180">
        <v>4.375</v>
      </c>
      <c r="H27" s="178">
        <v>46520</v>
      </c>
      <c r="I27" s="136"/>
    </row>
    <row r="28" spans="2:9" s="137" customFormat="1">
      <c r="B28" s="181"/>
      <c r="C28" s="182"/>
      <c r="D28" s="183"/>
      <c r="E28" s="183"/>
      <c r="F28" s="184"/>
      <c r="G28" s="185"/>
      <c r="H28" s="183"/>
      <c r="I28" s="136"/>
    </row>
    <row r="29" spans="2:9" s="137" customFormat="1" ht="24.75">
      <c r="B29" s="176" t="s">
        <v>257</v>
      </c>
      <c r="C29" s="177" t="s">
        <v>0</v>
      </c>
      <c r="D29" s="178">
        <v>45540</v>
      </c>
      <c r="E29" s="178">
        <v>48462</v>
      </c>
      <c r="F29" s="179">
        <v>2750000000</v>
      </c>
      <c r="G29" s="180">
        <v>3.625</v>
      </c>
      <c r="H29" s="178">
        <v>46635</v>
      </c>
      <c r="I29" s="136"/>
    </row>
    <row r="30" spans="2:9" s="137" customFormat="1">
      <c r="B30" s="181"/>
      <c r="C30" s="182"/>
      <c r="D30" s="183"/>
      <c r="E30" s="183"/>
      <c r="F30" s="184"/>
      <c r="G30" s="185"/>
      <c r="H30" s="183"/>
      <c r="I30" s="136"/>
    </row>
    <row r="31" spans="2:9" s="137" customFormat="1" ht="24.75">
      <c r="B31" s="176" t="s">
        <v>258</v>
      </c>
      <c r="C31" s="177" t="s">
        <v>0</v>
      </c>
      <c r="D31" s="178">
        <v>45540</v>
      </c>
      <c r="E31" s="178">
        <v>52845</v>
      </c>
      <c r="F31" s="179">
        <v>1250000000</v>
      </c>
      <c r="G31" s="180">
        <v>4.25</v>
      </c>
      <c r="H31" s="178">
        <v>46635</v>
      </c>
      <c r="I31" s="136"/>
    </row>
    <row r="32" spans="2:9" s="137" customFormat="1">
      <c r="B32" s="181"/>
      <c r="C32" s="182"/>
      <c r="D32" s="183"/>
      <c r="E32" s="183"/>
      <c r="F32" s="184"/>
      <c r="G32" s="185"/>
      <c r="H32" s="183"/>
      <c r="I32" s="136"/>
    </row>
    <row r="33" spans="2:9" s="137" customFormat="1" ht="24.75">
      <c r="B33" s="176" t="s">
        <v>259</v>
      </c>
      <c r="C33" s="177" t="s">
        <v>260</v>
      </c>
      <c r="D33" s="178">
        <v>45540</v>
      </c>
      <c r="E33" s="178">
        <v>50104</v>
      </c>
      <c r="F33" s="179">
        <v>1500000000</v>
      </c>
      <c r="G33" s="180">
        <v>5</v>
      </c>
      <c r="H33" s="178">
        <v>46451</v>
      </c>
      <c r="I33" s="136"/>
    </row>
    <row r="34" spans="2:9" s="137" customFormat="1" ht="24">
      <c r="B34" s="181"/>
      <c r="C34" s="182" t="s">
        <v>261</v>
      </c>
      <c r="D34" s="183"/>
      <c r="E34" s="183"/>
      <c r="F34" s="184">
        <f>F33*0.8807</f>
        <v>1321050000</v>
      </c>
      <c r="G34" s="185"/>
      <c r="H34" s="183"/>
      <c r="I34" s="136"/>
    </row>
    <row r="35" spans="2:9" s="137" customFormat="1" ht="24.75">
      <c r="B35" s="176" t="s">
        <v>262</v>
      </c>
      <c r="C35" s="177" t="s">
        <v>0</v>
      </c>
      <c r="D35" s="178">
        <v>45784</v>
      </c>
      <c r="E35" s="178">
        <v>49071</v>
      </c>
      <c r="F35" s="179">
        <v>2250000000</v>
      </c>
      <c r="G35" s="180">
        <v>3.5</v>
      </c>
      <c r="H35" s="178">
        <v>46514</v>
      </c>
      <c r="I35" s="136"/>
    </row>
    <row r="36" spans="2:9" s="137" customFormat="1">
      <c r="B36" s="181"/>
      <c r="C36" s="182"/>
      <c r="D36" s="183"/>
      <c r="E36" s="183"/>
      <c r="F36" s="184"/>
      <c r="G36" s="185"/>
      <c r="H36" s="183"/>
      <c r="I36" s="136"/>
    </row>
    <row r="37" spans="2:9" s="137" customFormat="1" ht="24.75">
      <c r="B37" s="176" t="s">
        <v>263</v>
      </c>
      <c r="C37" s="177" t="s">
        <v>0</v>
      </c>
      <c r="D37" s="178">
        <v>45784</v>
      </c>
      <c r="E37" s="178">
        <v>50532</v>
      </c>
      <c r="F37" s="179">
        <v>2750000000</v>
      </c>
      <c r="G37" s="180">
        <v>4.125</v>
      </c>
      <c r="H37" s="178">
        <v>46514</v>
      </c>
      <c r="I37" s="136"/>
    </row>
    <row r="38" spans="2:9" s="137" customFormat="1">
      <c r="B38" s="181"/>
      <c r="C38" s="182"/>
      <c r="D38" s="183"/>
      <c r="E38" s="183"/>
      <c r="F38" s="184"/>
      <c r="G38" s="185"/>
      <c r="H38" s="183"/>
      <c r="I38" s="136"/>
    </row>
    <row r="39" spans="2:9" s="137" customFormat="1" ht="24.75">
      <c r="B39" s="176" t="s">
        <v>264</v>
      </c>
      <c r="C39" s="177" t="s">
        <v>0</v>
      </c>
      <c r="D39" s="178">
        <v>45856</v>
      </c>
      <c r="E39" s="178">
        <v>49508</v>
      </c>
      <c r="F39" s="179">
        <v>2000000000</v>
      </c>
      <c r="G39" s="180">
        <v>3.375</v>
      </c>
      <c r="H39" s="178">
        <v>46586</v>
      </c>
      <c r="I39" s="136"/>
    </row>
    <row r="40" spans="2:9" s="137" customFormat="1">
      <c r="B40" s="181"/>
      <c r="C40" s="182"/>
      <c r="D40" s="183"/>
      <c r="E40" s="183"/>
      <c r="F40" s="184"/>
      <c r="G40" s="185"/>
      <c r="H40" s="183"/>
      <c r="I40" s="136"/>
    </row>
    <row r="41" spans="2:9" s="137" customFormat="1" ht="24.75">
      <c r="B41" s="176" t="s">
        <v>265</v>
      </c>
      <c r="C41" s="177" t="s">
        <v>0</v>
      </c>
      <c r="D41" s="178">
        <v>45856</v>
      </c>
      <c r="E41" s="178">
        <v>53161</v>
      </c>
      <c r="F41" s="179">
        <v>1700000000</v>
      </c>
      <c r="G41" s="180">
        <v>4.125</v>
      </c>
      <c r="H41" s="178">
        <v>46586</v>
      </c>
      <c r="I41" s="136"/>
    </row>
    <row r="42" spans="2:9" s="137" customFormat="1">
      <c r="B42" s="181"/>
      <c r="C42" s="182"/>
      <c r="D42" s="183"/>
      <c r="E42" s="183"/>
      <c r="F42" s="184"/>
      <c r="G42" s="185"/>
      <c r="H42" s="183"/>
      <c r="I42" s="136"/>
    </row>
    <row r="43" spans="2:9" s="139" customFormat="1">
      <c r="B43" s="186" t="s">
        <v>166</v>
      </c>
      <c r="C43" s="186"/>
      <c r="D43" s="186"/>
      <c r="E43" s="186"/>
      <c r="F43" s="187">
        <f>F41+F39+F37+F35+F34+F31+F29+F27+F25+F23+F21+F19+F17+F15+F13+F11+F9</f>
        <v>25321050000</v>
      </c>
      <c r="G43" s="186"/>
      <c r="H43" s="186"/>
      <c r="I43" s="138"/>
    </row>
    <row r="44" spans="2:9">
      <c r="B44" s="249"/>
      <c r="C44" s="249"/>
      <c r="D44" s="249"/>
      <c r="E44" s="249"/>
      <c r="F44" s="249"/>
      <c r="G44" s="249"/>
      <c r="H44" s="249"/>
    </row>
    <row r="45" spans="2:9" ht="36" customHeight="1">
      <c r="B45" s="250" t="s">
        <v>304</v>
      </c>
      <c r="C45" s="233"/>
      <c r="D45" s="233"/>
      <c r="E45" s="233"/>
      <c r="F45" s="233"/>
      <c r="G45" s="233"/>
    </row>
  </sheetData>
  <mergeCells count="5">
    <mergeCell ref="B44:H44"/>
    <mergeCell ref="B45:G45"/>
    <mergeCell ref="B4:H4"/>
    <mergeCell ref="B5:H5"/>
    <mergeCell ref="B7:B8"/>
  </mergeCells>
  <pageMargins left="0.7" right="0.7" top="0.75" bottom="0.75" header="0.3" footer="0.3"/>
  <pageSetup paperSize="9" scale="5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R129"/>
  <sheetViews>
    <sheetView showGridLines="0" zoomScale="90" zoomScaleNormal="90" workbookViewId="0">
      <selection activeCell="A4" sqref="A4:R75"/>
    </sheetView>
  </sheetViews>
  <sheetFormatPr defaultRowHeight="12"/>
  <cols>
    <col min="1" max="1" width="1.625" style="37" customWidth="1"/>
    <col min="2" max="2" width="15.25" style="37" customWidth="1"/>
    <col min="3" max="3" width="10.5" style="37" customWidth="1"/>
    <col min="4" max="4" width="8.75" style="37" customWidth="1"/>
    <col min="5" max="5" width="7.875" style="37" customWidth="1"/>
    <col min="6" max="6" width="15" style="37" customWidth="1"/>
    <col min="7" max="7" width="17.375" style="37" customWidth="1"/>
    <col min="8" max="8" width="15.375" style="37" customWidth="1"/>
    <col min="9" max="9" width="14.125" style="37" customWidth="1"/>
    <col min="10" max="10" width="13.75" style="37" customWidth="1"/>
    <col min="11" max="11" width="12.5" style="37" customWidth="1"/>
    <col min="12" max="12" width="11.375" style="37" customWidth="1"/>
    <col min="13" max="13" width="10.25" style="37" customWidth="1"/>
    <col min="14" max="14" width="10.375" style="37" customWidth="1"/>
    <col min="15" max="15" width="9.75" style="37" customWidth="1"/>
    <col min="16" max="16" width="8.625" style="37" customWidth="1"/>
    <col min="17" max="17" width="11.25" style="37" customWidth="1"/>
    <col min="18" max="18" width="8.5" style="37" customWidth="1"/>
    <col min="19" max="19" width="1.375" style="37" customWidth="1"/>
    <col min="20" max="257" width="9" style="37"/>
    <col min="258" max="258" width="14.25" style="37" customWidth="1"/>
    <col min="259" max="259" width="10.5" style="37" customWidth="1"/>
    <col min="260" max="260" width="8.75" style="37" customWidth="1"/>
    <col min="261" max="261" width="6.625" style="37" customWidth="1"/>
    <col min="262" max="262" width="14.125" style="37" customWidth="1"/>
    <col min="263" max="263" width="16.25" style="37" customWidth="1"/>
    <col min="264" max="264" width="14.5" style="37" customWidth="1"/>
    <col min="265" max="265" width="14.125" style="37" customWidth="1"/>
    <col min="266" max="266" width="13.75" style="37" customWidth="1"/>
    <col min="267" max="267" width="11.75" style="37" customWidth="1"/>
    <col min="268" max="268" width="11.375" style="37" customWidth="1"/>
    <col min="269" max="269" width="10.25" style="37" customWidth="1"/>
    <col min="270" max="270" width="10.375" style="37" customWidth="1"/>
    <col min="271" max="271" width="9.75" style="37" customWidth="1"/>
    <col min="272" max="272" width="6.875" style="37" customWidth="1"/>
    <col min="273" max="273" width="13.25" style="37" customWidth="1"/>
    <col min="274" max="274" width="11.5" style="37" customWidth="1"/>
    <col min="275" max="513" width="9" style="37"/>
    <col min="514" max="514" width="14.25" style="37" customWidth="1"/>
    <col min="515" max="515" width="10.5" style="37" customWidth="1"/>
    <col min="516" max="516" width="8.75" style="37" customWidth="1"/>
    <col min="517" max="517" width="6.625" style="37" customWidth="1"/>
    <col min="518" max="518" width="14.125" style="37" customWidth="1"/>
    <col min="519" max="519" width="16.25" style="37" customWidth="1"/>
    <col min="520" max="520" width="14.5" style="37" customWidth="1"/>
    <col min="521" max="521" width="14.125" style="37" customWidth="1"/>
    <col min="522" max="522" width="13.75" style="37" customWidth="1"/>
    <col min="523" max="523" width="11.75" style="37" customWidth="1"/>
    <col min="524" max="524" width="11.375" style="37" customWidth="1"/>
    <col min="525" max="525" width="10.25" style="37" customWidth="1"/>
    <col min="526" max="526" width="10.375" style="37" customWidth="1"/>
    <col min="527" max="527" width="9.75" style="37" customWidth="1"/>
    <col min="528" max="528" width="6.875" style="37" customWidth="1"/>
    <col min="529" max="529" width="13.25" style="37" customWidth="1"/>
    <col min="530" max="530" width="11.5" style="37" customWidth="1"/>
    <col min="531" max="769" width="9" style="37"/>
    <col min="770" max="770" width="14.25" style="37" customWidth="1"/>
    <col min="771" max="771" width="10.5" style="37" customWidth="1"/>
    <col min="772" max="772" width="8.75" style="37" customWidth="1"/>
    <col min="773" max="773" width="6.625" style="37" customWidth="1"/>
    <col min="774" max="774" width="14.125" style="37" customWidth="1"/>
    <col min="775" max="775" width="16.25" style="37" customWidth="1"/>
    <col min="776" max="776" width="14.5" style="37" customWidth="1"/>
    <col min="777" max="777" width="14.125" style="37" customWidth="1"/>
    <col min="778" max="778" width="13.75" style="37" customWidth="1"/>
    <col min="779" max="779" width="11.75" style="37" customWidth="1"/>
    <col min="780" max="780" width="11.375" style="37" customWidth="1"/>
    <col min="781" max="781" width="10.25" style="37" customWidth="1"/>
    <col min="782" max="782" width="10.375" style="37" customWidth="1"/>
    <col min="783" max="783" width="9.75" style="37" customWidth="1"/>
    <col min="784" max="784" width="6.875" style="37" customWidth="1"/>
    <col min="785" max="785" width="13.25" style="37" customWidth="1"/>
    <col min="786" max="786" width="11.5" style="37" customWidth="1"/>
    <col min="787" max="1025" width="9" style="37"/>
    <col min="1026" max="1026" width="14.25" style="37" customWidth="1"/>
    <col min="1027" max="1027" width="10.5" style="37" customWidth="1"/>
    <col min="1028" max="1028" width="8.75" style="37" customWidth="1"/>
    <col min="1029" max="1029" width="6.625" style="37" customWidth="1"/>
    <col min="1030" max="1030" width="14.125" style="37" customWidth="1"/>
    <col min="1031" max="1031" width="16.25" style="37" customWidth="1"/>
    <col min="1032" max="1032" width="14.5" style="37" customWidth="1"/>
    <col min="1033" max="1033" width="14.125" style="37" customWidth="1"/>
    <col min="1034" max="1034" width="13.75" style="37" customWidth="1"/>
    <col min="1035" max="1035" width="11.75" style="37" customWidth="1"/>
    <col min="1036" max="1036" width="11.375" style="37" customWidth="1"/>
    <col min="1037" max="1037" width="10.25" style="37" customWidth="1"/>
    <col min="1038" max="1038" width="10.375" style="37" customWidth="1"/>
    <col min="1039" max="1039" width="9.75" style="37" customWidth="1"/>
    <col min="1040" max="1040" width="6.875" style="37" customWidth="1"/>
    <col min="1041" max="1041" width="13.25" style="37" customWidth="1"/>
    <col min="1042" max="1042" width="11.5" style="37" customWidth="1"/>
    <col min="1043" max="1281" width="9" style="37"/>
    <col min="1282" max="1282" width="14.25" style="37" customWidth="1"/>
    <col min="1283" max="1283" width="10.5" style="37" customWidth="1"/>
    <col min="1284" max="1284" width="8.75" style="37" customWidth="1"/>
    <col min="1285" max="1285" width="6.625" style="37" customWidth="1"/>
    <col min="1286" max="1286" width="14.125" style="37" customWidth="1"/>
    <col min="1287" max="1287" width="16.25" style="37" customWidth="1"/>
    <col min="1288" max="1288" width="14.5" style="37" customWidth="1"/>
    <col min="1289" max="1289" width="14.125" style="37" customWidth="1"/>
    <col min="1290" max="1290" width="13.75" style="37" customWidth="1"/>
    <col min="1291" max="1291" width="11.75" style="37" customWidth="1"/>
    <col min="1292" max="1292" width="11.375" style="37" customWidth="1"/>
    <col min="1293" max="1293" width="10.25" style="37" customWidth="1"/>
    <col min="1294" max="1294" width="10.375" style="37" customWidth="1"/>
    <col min="1295" max="1295" width="9.75" style="37" customWidth="1"/>
    <col min="1296" max="1296" width="6.875" style="37" customWidth="1"/>
    <col min="1297" max="1297" width="13.25" style="37" customWidth="1"/>
    <col min="1298" max="1298" width="11.5" style="37" customWidth="1"/>
    <col min="1299" max="1537" width="9" style="37"/>
    <col min="1538" max="1538" width="14.25" style="37" customWidth="1"/>
    <col min="1539" max="1539" width="10.5" style="37" customWidth="1"/>
    <col min="1540" max="1540" width="8.75" style="37" customWidth="1"/>
    <col min="1541" max="1541" width="6.625" style="37" customWidth="1"/>
    <col min="1542" max="1542" width="14.125" style="37" customWidth="1"/>
    <col min="1543" max="1543" width="16.25" style="37" customWidth="1"/>
    <col min="1544" max="1544" width="14.5" style="37" customWidth="1"/>
    <col min="1545" max="1545" width="14.125" style="37" customWidth="1"/>
    <col min="1546" max="1546" width="13.75" style="37" customWidth="1"/>
    <col min="1547" max="1547" width="11.75" style="37" customWidth="1"/>
    <col min="1548" max="1548" width="11.375" style="37" customWidth="1"/>
    <col min="1549" max="1549" width="10.25" style="37" customWidth="1"/>
    <col min="1550" max="1550" width="10.375" style="37" customWidth="1"/>
    <col min="1551" max="1551" width="9.75" style="37" customWidth="1"/>
    <col min="1552" max="1552" width="6.875" style="37" customWidth="1"/>
    <col min="1553" max="1553" width="13.25" style="37" customWidth="1"/>
    <col min="1554" max="1554" width="11.5" style="37" customWidth="1"/>
    <col min="1555" max="1793" width="9" style="37"/>
    <col min="1794" max="1794" width="14.25" style="37" customWidth="1"/>
    <col min="1795" max="1795" width="10.5" style="37" customWidth="1"/>
    <col min="1796" max="1796" width="8.75" style="37" customWidth="1"/>
    <col min="1797" max="1797" width="6.625" style="37" customWidth="1"/>
    <col min="1798" max="1798" width="14.125" style="37" customWidth="1"/>
    <col min="1799" max="1799" width="16.25" style="37" customWidth="1"/>
    <col min="1800" max="1800" width="14.5" style="37" customWidth="1"/>
    <col min="1801" max="1801" width="14.125" style="37" customWidth="1"/>
    <col min="1802" max="1802" width="13.75" style="37" customWidth="1"/>
    <col min="1803" max="1803" width="11.75" style="37" customWidth="1"/>
    <col min="1804" max="1804" width="11.375" style="37" customWidth="1"/>
    <col min="1805" max="1805" width="10.25" style="37" customWidth="1"/>
    <col min="1806" max="1806" width="10.375" style="37" customWidth="1"/>
    <col min="1807" max="1807" width="9.75" style="37" customWidth="1"/>
    <col min="1808" max="1808" width="6.875" style="37" customWidth="1"/>
    <col min="1809" max="1809" width="13.25" style="37" customWidth="1"/>
    <col min="1810" max="1810" width="11.5" style="37" customWidth="1"/>
    <col min="1811" max="2049" width="9" style="37"/>
    <col min="2050" max="2050" width="14.25" style="37" customWidth="1"/>
    <col min="2051" max="2051" width="10.5" style="37" customWidth="1"/>
    <col min="2052" max="2052" width="8.75" style="37" customWidth="1"/>
    <col min="2053" max="2053" width="6.625" style="37" customWidth="1"/>
    <col min="2054" max="2054" width="14.125" style="37" customWidth="1"/>
    <col min="2055" max="2055" width="16.25" style="37" customWidth="1"/>
    <col min="2056" max="2056" width="14.5" style="37" customWidth="1"/>
    <col min="2057" max="2057" width="14.125" style="37" customWidth="1"/>
    <col min="2058" max="2058" width="13.75" style="37" customWidth="1"/>
    <col min="2059" max="2059" width="11.75" style="37" customWidth="1"/>
    <col min="2060" max="2060" width="11.375" style="37" customWidth="1"/>
    <col min="2061" max="2061" width="10.25" style="37" customWidth="1"/>
    <col min="2062" max="2062" width="10.375" style="37" customWidth="1"/>
    <col min="2063" max="2063" width="9.75" style="37" customWidth="1"/>
    <col min="2064" max="2064" width="6.875" style="37" customWidth="1"/>
    <col min="2065" max="2065" width="13.25" style="37" customWidth="1"/>
    <col min="2066" max="2066" width="11.5" style="37" customWidth="1"/>
    <col min="2067" max="2305" width="9" style="37"/>
    <col min="2306" max="2306" width="14.25" style="37" customWidth="1"/>
    <col min="2307" max="2307" width="10.5" style="37" customWidth="1"/>
    <col min="2308" max="2308" width="8.75" style="37" customWidth="1"/>
    <col min="2309" max="2309" width="6.625" style="37" customWidth="1"/>
    <col min="2310" max="2310" width="14.125" style="37" customWidth="1"/>
    <col min="2311" max="2311" width="16.25" style="37" customWidth="1"/>
    <col min="2312" max="2312" width="14.5" style="37" customWidth="1"/>
    <col min="2313" max="2313" width="14.125" style="37" customWidth="1"/>
    <col min="2314" max="2314" width="13.75" style="37" customWidth="1"/>
    <col min="2315" max="2315" width="11.75" style="37" customWidth="1"/>
    <col min="2316" max="2316" width="11.375" style="37" customWidth="1"/>
    <col min="2317" max="2317" width="10.25" style="37" customWidth="1"/>
    <col min="2318" max="2318" width="10.375" style="37" customWidth="1"/>
    <col min="2319" max="2319" width="9.75" style="37" customWidth="1"/>
    <col min="2320" max="2320" width="6.875" style="37" customWidth="1"/>
    <col min="2321" max="2321" width="13.25" style="37" customWidth="1"/>
    <col min="2322" max="2322" width="11.5" style="37" customWidth="1"/>
    <col min="2323" max="2561" width="9" style="37"/>
    <col min="2562" max="2562" width="14.25" style="37" customWidth="1"/>
    <col min="2563" max="2563" width="10.5" style="37" customWidth="1"/>
    <col min="2564" max="2564" width="8.75" style="37" customWidth="1"/>
    <col min="2565" max="2565" width="6.625" style="37" customWidth="1"/>
    <col min="2566" max="2566" width="14.125" style="37" customWidth="1"/>
    <col min="2567" max="2567" width="16.25" style="37" customWidth="1"/>
    <col min="2568" max="2568" width="14.5" style="37" customWidth="1"/>
    <col min="2569" max="2569" width="14.125" style="37" customWidth="1"/>
    <col min="2570" max="2570" width="13.75" style="37" customWidth="1"/>
    <col min="2571" max="2571" width="11.75" style="37" customWidth="1"/>
    <col min="2572" max="2572" width="11.375" style="37" customWidth="1"/>
    <col min="2573" max="2573" width="10.25" style="37" customWidth="1"/>
    <col min="2574" max="2574" width="10.375" style="37" customWidth="1"/>
    <col min="2575" max="2575" width="9.75" style="37" customWidth="1"/>
    <col min="2576" max="2576" width="6.875" style="37" customWidth="1"/>
    <col min="2577" max="2577" width="13.25" style="37" customWidth="1"/>
    <col min="2578" max="2578" width="11.5" style="37" customWidth="1"/>
    <col min="2579" max="2817" width="9" style="37"/>
    <col min="2818" max="2818" width="14.25" style="37" customWidth="1"/>
    <col min="2819" max="2819" width="10.5" style="37" customWidth="1"/>
    <col min="2820" max="2820" width="8.75" style="37" customWidth="1"/>
    <col min="2821" max="2821" width="6.625" style="37" customWidth="1"/>
    <col min="2822" max="2822" width="14.125" style="37" customWidth="1"/>
    <col min="2823" max="2823" width="16.25" style="37" customWidth="1"/>
    <col min="2824" max="2824" width="14.5" style="37" customWidth="1"/>
    <col min="2825" max="2825" width="14.125" style="37" customWidth="1"/>
    <col min="2826" max="2826" width="13.75" style="37" customWidth="1"/>
    <col min="2827" max="2827" width="11.75" style="37" customWidth="1"/>
    <col min="2828" max="2828" width="11.375" style="37" customWidth="1"/>
    <col min="2829" max="2829" width="10.25" style="37" customWidth="1"/>
    <col min="2830" max="2830" width="10.375" style="37" customWidth="1"/>
    <col min="2831" max="2831" width="9.75" style="37" customWidth="1"/>
    <col min="2832" max="2832" width="6.875" style="37" customWidth="1"/>
    <col min="2833" max="2833" width="13.25" style="37" customWidth="1"/>
    <col min="2834" max="2834" width="11.5" style="37" customWidth="1"/>
    <col min="2835" max="3073" width="9" style="37"/>
    <col min="3074" max="3074" width="14.25" style="37" customWidth="1"/>
    <col min="3075" max="3075" width="10.5" style="37" customWidth="1"/>
    <col min="3076" max="3076" width="8.75" style="37" customWidth="1"/>
    <col min="3077" max="3077" width="6.625" style="37" customWidth="1"/>
    <col min="3078" max="3078" width="14.125" style="37" customWidth="1"/>
    <col min="3079" max="3079" width="16.25" style="37" customWidth="1"/>
    <col min="3080" max="3080" width="14.5" style="37" customWidth="1"/>
    <col min="3081" max="3081" width="14.125" style="37" customWidth="1"/>
    <col min="3082" max="3082" width="13.75" style="37" customWidth="1"/>
    <col min="3083" max="3083" width="11.75" style="37" customWidth="1"/>
    <col min="3084" max="3084" width="11.375" style="37" customWidth="1"/>
    <col min="3085" max="3085" width="10.25" style="37" customWidth="1"/>
    <col min="3086" max="3086" width="10.375" style="37" customWidth="1"/>
    <col min="3087" max="3087" width="9.75" style="37" customWidth="1"/>
    <col min="3088" max="3088" width="6.875" style="37" customWidth="1"/>
    <col min="3089" max="3089" width="13.25" style="37" customWidth="1"/>
    <col min="3090" max="3090" width="11.5" style="37" customWidth="1"/>
    <col min="3091" max="3329" width="9" style="37"/>
    <col min="3330" max="3330" width="14.25" style="37" customWidth="1"/>
    <col min="3331" max="3331" width="10.5" style="37" customWidth="1"/>
    <col min="3332" max="3332" width="8.75" style="37" customWidth="1"/>
    <col min="3333" max="3333" width="6.625" style="37" customWidth="1"/>
    <col min="3334" max="3334" width="14.125" style="37" customWidth="1"/>
    <col min="3335" max="3335" width="16.25" style="37" customWidth="1"/>
    <col min="3336" max="3336" width="14.5" style="37" customWidth="1"/>
    <col min="3337" max="3337" width="14.125" style="37" customWidth="1"/>
    <col min="3338" max="3338" width="13.75" style="37" customWidth="1"/>
    <col min="3339" max="3339" width="11.75" style="37" customWidth="1"/>
    <col min="3340" max="3340" width="11.375" style="37" customWidth="1"/>
    <col min="3341" max="3341" width="10.25" style="37" customWidth="1"/>
    <col min="3342" max="3342" width="10.375" style="37" customWidth="1"/>
    <col min="3343" max="3343" width="9.75" style="37" customWidth="1"/>
    <col min="3344" max="3344" width="6.875" style="37" customWidth="1"/>
    <col min="3345" max="3345" width="13.25" style="37" customWidth="1"/>
    <col min="3346" max="3346" width="11.5" style="37" customWidth="1"/>
    <col min="3347" max="3585" width="9" style="37"/>
    <col min="3586" max="3586" width="14.25" style="37" customWidth="1"/>
    <col min="3587" max="3587" width="10.5" style="37" customWidth="1"/>
    <col min="3588" max="3588" width="8.75" style="37" customWidth="1"/>
    <col min="3589" max="3589" width="6.625" style="37" customWidth="1"/>
    <col min="3590" max="3590" width="14.125" style="37" customWidth="1"/>
    <col min="3591" max="3591" width="16.25" style="37" customWidth="1"/>
    <col min="3592" max="3592" width="14.5" style="37" customWidth="1"/>
    <col min="3593" max="3593" width="14.125" style="37" customWidth="1"/>
    <col min="3594" max="3594" width="13.75" style="37" customWidth="1"/>
    <col min="3595" max="3595" width="11.75" style="37" customWidth="1"/>
    <col min="3596" max="3596" width="11.375" style="37" customWidth="1"/>
    <col min="3597" max="3597" width="10.25" style="37" customWidth="1"/>
    <col min="3598" max="3598" width="10.375" style="37" customWidth="1"/>
    <col min="3599" max="3599" width="9.75" style="37" customWidth="1"/>
    <col min="3600" max="3600" width="6.875" style="37" customWidth="1"/>
    <col min="3601" max="3601" width="13.25" style="37" customWidth="1"/>
    <col min="3602" max="3602" width="11.5" style="37" customWidth="1"/>
    <col min="3603" max="3841" width="9" style="37"/>
    <col min="3842" max="3842" width="14.25" style="37" customWidth="1"/>
    <col min="3843" max="3843" width="10.5" style="37" customWidth="1"/>
    <col min="3844" max="3844" width="8.75" style="37" customWidth="1"/>
    <col min="3845" max="3845" width="6.625" style="37" customWidth="1"/>
    <col min="3846" max="3846" width="14.125" style="37" customWidth="1"/>
    <col min="3847" max="3847" width="16.25" style="37" customWidth="1"/>
    <col min="3848" max="3848" width="14.5" style="37" customWidth="1"/>
    <col min="3849" max="3849" width="14.125" style="37" customWidth="1"/>
    <col min="3850" max="3850" width="13.75" style="37" customWidth="1"/>
    <col min="3851" max="3851" width="11.75" style="37" customWidth="1"/>
    <col min="3852" max="3852" width="11.375" style="37" customWidth="1"/>
    <col min="3853" max="3853" width="10.25" style="37" customWidth="1"/>
    <col min="3854" max="3854" width="10.375" style="37" customWidth="1"/>
    <col min="3855" max="3855" width="9.75" style="37" customWidth="1"/>
    <col min="3856" max="3856" width="6.875" style="37" customWidth="1"/>
    <col min="3857" max="3857" width="13.25" style="37" customWidth="1"/>
    <col min="3858" max="3858" width="11.5" style="37" customWidth="1"/>
    <col min="3859" max="4097" width="9" style="37"/>
    <col min="4098" max="4098" width="14.25" style="37" customWidth="1"/>
    <col min="4099" max="4099" width="10.5" style="37" customWidth="1"/>
    <col min="4100" max="4100" width="8.75" style="37" customWidth="1"/>
    <col min="4101" max="4101" width="6.625" style="37" customWidth="1"/>
    <col min="4102" max="4102" width="14.125" style="37" customWidth="1"/>
    <col min="4103" max="4103" width="16.25" style="37" customWidth="1"/>
    <col min="4104" max="4104" width="14.5" style="37" customWidth="1"/>
    <col min="4105" max="4105" width="14.125" style="37" customWidth="1"/>
    <col min="4106" max="4106" width="13.75" style="37" customWidth="1"/>
    <col min="4107" max="4107" width="11.75" style="37" customWidth="1"/>
    <col min="4108" max="4108" width="11.375" style="37" customWidth="1"/>
    <col min="4109" max="4109" width="10.25" style="37" customWidth="1"/>
    <col min="4110" max="4110" width="10.375" style="37" customWidth="1"/>
    <col min="4111" max="4111" width="9.75" style="37" customWidth="1"/>
    <col min="4112" max="4112" width="6.875" style="37" customWidth="1"/>
    <col min="4113" max="4113" width="13.25" style="37" customWidth="1"/>
    <col min="4114" max="4114" width="11.5" style="37" customWidth="1"/>
    <col min="4115" max="4353" width="9" style="37"/>
    <col min="4354" max="4354" width="14.25" style="37" customWidth="1"/>
    <col min="4355" max="4355" width="10.5" style="37" customWidth="1"/>
    <col min="4356" max="4356" width="8.75" style="37" customWidth="1"/>
    <col min="4357" max="4357" width="6.625" style="37" customWidth="1"/>
    <col min="4358" max="4358" width="14.125" style="37" customWidth="1"/>
    <col min="4359" max="4359" width="16.25" style="37" customWidth="1"/>
    <col min="4360" max="4360" width="14.5" style="37" customWidth="1"/>
    <col min="4361" max="4361" width="14.125" style="37" customWidth="1"/>
    <col min="4362" max="4362" width="13.75" style="37" customWidth="1"/>
    <col min="4363" max="4363" width="11.75" style="37" customWidth="1"/>
    <col min="4364" max="4364" width="11.375" style="37" customWidth="1"/>
    <col min="4365" max="4365" width="10.25" style="37" customWidth="1"/>
    <col min="4366" max="4366" width="10.375" style="37" customWidth="1"/>
    <col min="4367" max="4367" width="9.75" style="37" customWidth="1"/>
    <col min="4368" max="4368" width="6.875" style="37" customWidth="1"/>
    <col min="4369" max="4369" width="13.25" style="37" customWidth="1"/>
    <col min="4370" max="4370" width="11.5" style="37" customWidth="1"/>
    <col min="4371" max="4609" width="9" style="37"/>
    <col min="4610" max="4610" width="14.25" style="37" customWidth="1"/>
    <col min="4611" max="4611" width="10.5" style="37" customWidth="1"/>
    <col min="4612" max="4612" width="8.75" style="37" customWidth="1"/>
    <col min="4613" max="4613" width="6.625" style="37" customWidth="1"/>
    <col min="4614" max="4614" width="14.125" style="37" customWidth="1"/>
    <col min="4615" max="4615" width="16.25" style="37" customWidth="1"/>
    <col min="4616" max="4616" width="14.5" style="37" customWidth="1"/>
    <col min="4617" max="4617" width="14.125" style="37" customWidth="1"/>
    <col min="4618" max="4618" width="13.75" style="37" customWidth="1"/>
    <col min="4619" max="4619" width="11.75" style="37" customWidth="1"/>
    <col min="4620" max="4620" width="11.375" style="37" customWidth="1"/>
    <col min="4621" max="4621" width="10.25" style="37" customWidth="1"/>
    <col min="4622" max="4622" width="10.375" style="37" customWidth="1"/>
    <col min="4623" max="4623" width="9.75" style="37" customWidth="1"/>
    <col min="4624" max="4624" width="6.875" style="37" customWidth="1"/>
    <col min="4625" max="4625" width="13.25" style="37" customWidth="1"/>
    <col min="4626" max="4626" width="11.5" style="37" customWidth="1"/>
    <col min="4627" max="4865" width="9" style="37"/>
    <col min="4866" max="4866" width="14.25" style="37" customWidth="1"/>
    <col min="4867" max="4867" width="10.5" style="37" customWidth="1"/>
    <col min="4868" max="4868" width="8.75" style="37" customWidth="1"/>
    <col min="4869" max="4869" width="6.625" style="37" customWidth="1"/>
    <col min="4870" max="4870" width="14.125" style="37" customWidth="1"/>
    <col min="4871" max="4871" width="16.25" style="37" customWidth="1"/>
    <col min="4872" max="4872" width="14.5" style="37" customWidth="1"/>
    <col min="4873" max="4873" width="14.125" style="37" customWidth="1"/>
    <col min="4874" max="4874" width="13.75" style="37" customWidth="1"/>
    <col min="4875" max="4875" width="11.75" style="37" customWidth="1"/>
    <col min="4876" max="4876" width="11.375" style="37" customWidth="1"/>
    <col min="4877" max="4877" width="10.25" style="37" customWidth="1"/>
    <col min="4878" max="4878" width="10.375" style="37" customWidth="1"/>
    <col min="4879" max="4879" width="9.75" style="37" customWidth="1"/>
    <col min="4880" max="4880" width="6.875" style="37" customWidth="1"/>
    <col min="4881" max="4881" width="13.25" style="37" customWidth="1"/>
    <col min="4882" max="4882" width="11.5" style="37" customWidth="1"/>
    <col min="4883" max="5121" width="9" style="37"/>
    <col min="5122" max="5122" width="14.25" style="37" customWidth="1"/>
    <col min="5123" max="5123" width="10.5" style="37" customWidth="1"/>
    <col min="5124" max="5124" width="8.75" style="37" customWidth="1"/>
    <col min="5125" max="5125" width="6.625" style="37" customWidth="1"/>
    <col min="5126" max="5126" width="14.125" style="37" customWidth="1"/>
    <col min="5127" max="5127" width="16.25" style="37" customWidth="1"/>
    <col min="5128" max="5128" width="14.5" style="37" customWidth="1"/>
    <col min="5129" max="5129" width="14.125" style="37" customWidth="1"/>
    <col min="5130" max="5130" width="13.75" style="37" customWidth="1"/>
    <col min="5131" max="5131" width="11.75" style="37" customWidth="1"/>
    <col min="5132" max="5132" width="11.375" style="37" customWidth="1"/>
    <col min="5133" max="5133" width="10.25" style="37" customWidth="1"/>
    <col min="5134" max="5134" width="10.375" style="37" customWidth="1"/>
    <col min="5135" max="5135" width="9.75" style="37" customWidth="1"/>
    <col min="5136" max="5136" width="6.875" style="37" customWidth="1"/>
    <col min="5137" max="5137" width="13.25" style="37" customWidth="1"/>
    <col min="5138" max="5138" width="11.5" style="37" customWidth="1"/>
    <col min="5139" max="5377" width="9" style="37"/>
    <col min="5378" max="5378" width="14.25" style="37" customWidth="1"/>
    <col min="5379" max="5379" width="10.5" style="37" customWidth="1"/>
    <col min="5380" max="5380" width="8.75" style="37" customWidth="1"/>
    <col min="5381" max="5381" width="6.625" style="37" customWidth="1"/>
    <col min="5382" max="5382" width="14.125" style="37" customWidth="1"/>
    <col min="5383" max="5383" width="16.25" style="37" customWidth="1"/>
    <col min="5384" max="5384" width="14.5" style="37" customWidth="1"/>
    <col min="5385" max="5385" width="14.125" style="37" customWidth="1"/>
    <col min="5386" max="5386" width="13.75" style="37" customWidth="1"/>
    <col min="5387" max="5387" width="11.75" style="37" customWidth="1"/>
    <col min="5388" max="5388" width="11.375" style="37" customWidth="1"/>
    <col min="5389" max="5389" width="10.25" style="37" customWidth="1"/>
    <col min="5390" max="5390" width="10.375" style="37" customWidth="1"/>
    <col min="5391" max="5391" width="9.75" style="37" customWidth="1"/>
    <col min="5392" max="5392" width="6.875" style="37" customWidth="1"/>
    <col min="5393" max="5393" width="13.25" style="37" customWidth="1"/>
    <col min="5394" max="5394" width="11.5" style="37" customWidth="1"/>
    <col min="5395" max="5633" width="9" style="37"/>
    <col min="5634" max="5634" width="14.25" style="37" customWidth="1"/>
    <col min="5635" max="5635" width="10.5" style="37" customWidth="1"/>
    <col min="5636" max="5636" width="8.75" style="37" customWidth="1"/>
    <col min="5637" max="5637" width="6.625" style="37" customWidth="1"/>
    <col min="5638" max="5638" width="14.125" style="37" customWidth="1"/>
    <col min="5639" max="5639" width="16.25" style="37" customWidth="1"/>
    <col min="5640" max="5640" width="14.5" style="37" customWidth="1"/>
    <col min="5641" max="5641" width="14.125" style="37" customWidth="1"/>
    <col min="5642" max="5642" width="13.75" style="37" customWidth="1"/>
    <col min="5643" max="5643" width="11.75" style="37" customWidth="1"/>
    <col min="5644" max="5644" width="11.375" style="37" customWidth="1"/>
    <col min="5645" max="5645" width="10.25" style="37" customWidth="1"/>
    <col min="5646" max="5646" width="10.375" style="37" customWidth="1"/>
    <col min="5647" max="5647" width="9.75" style="37" customWidth="1"/>
    <col min="5648" max="5648" width="6.875" style="37" customWidth="1"/>
    <col min="5649" max="5649" width="13.25" style="37" customWidth="1"/>
    <col min="5650" max="5650" width="11.5" style="37" customWidth="1"/>
    <col min="5651" max="5889" width="9" style="37"/>
    <col min="5890" max="5890" width="14.25" style="37" customWidth="1"/>
    <col min="5891" max="5891" width="10.5" style="37" customWidth="1"/>
    <col min="5892" max="5892" width="8.75" style="37" customWidth="1"/>
    <col min="5893" max="5893" width="6.625" style="37" customWidth="1"/>
    <col min="5894" max="5894" width="14.125" style="37" customWidth="1"/>
    <col min="5895" max="5895" width="16.25" style="37" customWidth="1"/>
    <col min="5896" max="5896" width="14.5" style="37" customWidth="1"/>
    <col min="5897" max="5897" width="14.125" style="37" customWidth="1"/>
    <col min="5898" max="5898" width="13.75" style="37" customWidth="1"/>
    <col min="5899" max="5899" width="11.75" style="37" customWidth="1"/>
    <col min="5900" max="5900" width="11.375" style="37" customWidth="1"/>
    <col min="5901" max="5901" width="10.25" style="37" customWidth="1"/>
    <col min="5902" max="5902" width="10.375" style="37" customWidth="1"/>
    <col min="5903" max="5903" width="9.75" style="37" customWidth="1"/>
    <col min="5904" max="5904" width="6.875" style="37" customWidth="1"/>
    <col min="5905" max="5905" width="13.25" style="37" customWidth="1"/>
    <col min="5906" max="5906" width="11.5" style="37" customWidth="1"/>
    <col min="5907" max="6145" width="9" style="37"/>
    <col min="6146" max="6146" width="14.25" style="37" customWidth="1"/>
    <col min="6147" max="6147" width="10.5" style="37" customWidth="1"/>
    <col min="6148" max="6148" width="8.75" style="37" customWidth="1"/>
    <col min="6149" max="6149" width="6.625" style="37" customWidth="1"/>
    <col min="6150" max="6150" width="14.125" style="37" customWidth="1"/>
    <col min="6151" max="6151" width="16.25" style="37" customWidth="1"/>
    <col min="6152" max="6152" width="14.5" style="37" customWidth="1"/>
    <col min="6153" max="6153" width="14.125" style="37" customWidth="1"/>
    <col min="6154" max="6154" width="13.75" style="37" customWidth="1"/>
    <col min="6155" max="6155" width="11.75" style="37" customWidth="1"/>
    <col min="6156" max="6156" width="11.375" style="37" customWidth="1"/>
    <col min="6157" max="6157" width="10.25" style="37" customWidth="1"/>
    <col min="6158" max="6158" width="10.375" style="37" customWidth="1"/>
    <col min="6159" max="6159" width="9.75" style="37" customWidth="1"/>
    <col min="6160" max="6160" width="6.875" style="37" customWidth="1"/>
    <col min="6161" max="6161" width="13.25" style="37" customWidth="1"/>
    <col min="6162" max="6162" width="11.5" style="37" customWidth="1"/>
    <col min="6163" max="6401" width="9" style="37"/>
    <col min="6402" max="6402" width="14.25" style="37" customWidth="1"/>
    <col min="6403" max="6403" width="10.5" style="37" customWidth="1"/>
    <col min="6404" max="6404" width="8.75" style="37" customWidth="1"/>
    <col min="6405" max="6405" width="6.625" style="37" customWidth="1"/>
    <col min="6406" max="6406" width="14.125" style="37" customWidth="1"/>
    <col min="6407" max="6407" width="16.25" style="37" customWidth="1"/>
    <col min="6408" max="6408" width="14.5" style="37" customWidth="1"/>
    <col min="6409" max="6409" width="14.125" style="37" customWidth="1"/>
    <col min="6410" max="6410" width="13.75" style="37" customWidth="1"/>
    <col min="6411" max="6411" width="11.75" style="37" customWidth="1"/>
    <col min="6412" max="6412" width="11.375" style="37" customWidth="1"/>
    <col min="6413" max="6413" width="10.25" style="37" customWidth="1"/>
    <col min="6414" max="6414" width="10.375" style="37" customWidth="1"/>
    <col min="6415" max="6415" width="9.75" style="37" customWidth="1"/>
    <col min="6416" max="6416" width="6.875" style="37" customWidth="1"/>
    <col min="6417" max="6417" width="13.25" style="37" customWidth="1"/>
    <col min="6418" max="6418" width="11.5" style="37" customWidth="1"/>
    <col min="6419" max="6657" width="9" style="37"/>
    <col min="6658" max="6658" width="14.25" style="37" customWidth="1"/>
    <col min="6659" max="6659" width="10.5" style="37" customWidth="1"/>
    <col min="6660" max="6660" width="8.75" style="37" customWidth="1"/>
    <col min="6661" max="6661" width="6.625" style="37" customWidth="1"/>
    <col min="6662" max="6662" width="14.125" style="37" customWidth="1"/>
    <col min="6663" max="6663" width="16.25" style="37" customWidth="1"/>
    <col min="6664" max="6664" width="14.5" style="37" customWidth="1"/>
    <col min="6665" max="6665" width="14.125" style="37" customWidth="1"/>
    <col min="6666" max="6666" width="13.75" style="37" customWidth="1"/>
    <col min="6667" max="6667" width="11.75" style="37" customWidth="1"/>
    <col min="6668" max="6668" width="11.375" style="37" customWidth="1"/>
    <col min="6669" max="6669" width="10.25" style="37" customWidth="1"/>
    <col min="6670" max="6670" width="10.375" style="37" customWidth="1"/>
    <col min="6671" max="6671" width="9.75" style="37" customWidth="1"/>
    <col min="6672" max="6672" width="6.875" style="37" customWidth="1"/>
    <col min="6673" max="6673" width="13.25" style="37" customWidth="1"/>
    <col min="6674" max="6674" width="11.5" style="37" customWidth="1"/>
    <col min="6675" max="6913" width="9" style="37"/>
    <col min="6914" max="6914" width="14.25" style="37" customWidth="1"/>
    <col min="6915" max="6915" width="10.5" style="37" customWidth="1"/>
    <col min="6916" max="6916" width="8.75" style="37" customWidth="1"/>
    <col min="6917" max="6917" width="6.625" style="37" customWidth="1"/>
    <col min="6918" max="6918" width="14.125" style="37" customWidth="1"/>
    <col min="6919" max="6919" width="16.25" style="37" customWidth="1"/>
    <col min="6920" max="6920" width="14.5" style="37" customWidth="1"/>
    <col min="6921" max="6921" width="14.125" style="37" customWidth="1"/>
    <col min="6922" max="6922" width="13.75" style="37" customWidth="1"/>
    <col min="6923" max="6923" width="11.75" style="37" customWidth="1"/>
    <col min="6924" max="6924" width="11.375" style="37" customWidth="1"/>
    <col min="6925" max="6925" width="10.25" style="37" customWidth="1"/>
    <col min="6926" max="6926" width="10.375" style="37" customWidth="1"/>
    <col min="6927" max="6927" width="9.75" style="37" customWidth="1"/>
    <col min="6928" max="6928" width="6.875" style="37" customWidth="1"/>
    <col min="6929" max="6929" width="13.25" style="37" customWidth="1"/>
    <col min="6930" max="6930" width="11.5" style="37" customWidth="1"/>
    <col min="6931" max="7169" width="9" style="37"/>
    <col min="7170" max="7170" width="14.25" style="37" customWidth="1"/>
    <col min="7171" max="7171" width="10.5" style="37" customWidth="1"/>
    <col min="7172" max="7172" width="8.75" style="37" customWidth="1"/>
    <col min="7173" max="7173" width="6.625" style="37" customWidth="1"/>
    <col min="7174" max="7174" width="14.125" style="37" customWidth="1"/>
    <col min="7175" max="7175" width="16.25" style="37" customWidth="1"/>
    <col min="7176" max="7176" width="14.5" style="37" customWidth="1"/>
    <col min="7177" max="7177" width="14.125" style="37" customWidth="1"/>
    <col min="7178" max="7178" width="13.75" style="37" customWidth="1"/>
    <col min="7179" max="7179" width="11.75" style="37" customWidth="1"/>
    <col min="7180" max="7180" width="11.375" style="37" customWidth="1"/>
    <col min="7181" max="7181" width="10.25" style="37" customWidth="1"/>
    <col min="7182" max="7182" width="10.375" style="37" customWidth="1"/>
    <col min="7183" max="7183" width="9.75" style="37" customWidth="1"/>
    <col min="7184" max="7184" width="6.875" style="37" customWidth="1"/>
    <col min="7185" max="7185" width="13.25" style="37" customWidth="1"/>
    <col min="7186" max="7186" width="11.5" style="37" customWidth="1"/>
    <col min="7187" max="7425" width="9" style="37"/>
    <col min="7426" max="7426" width="14.25" style="37" customWidth="1"/>
    <col min="7427" max="7427" width="10.5" style="37" customWidth="1"/>
    <col min="7428" max="7428" width="8.75" style="37" customWidth="1"/>
    <col min="7429" max="7429" width="6.625" style="37" customWidth="1"/>
    <col min="7430" max="7430" width="14.125" style="37" customWidth="1"/>
    <col min="7431" max="7431" width="16.25" style="37" customWidth="1"/>
    <col min="7432" max="7432" width="14.5" style="37" customWidth="1"/>
    <col min="7433" max="7433" width="14.125" style="37" customWidth="1"/>
    <col min="7434" max="7434" width="13.75" style="37" customWidth="1"/>
    <col min="7435" max="7435" width="11.75" style="37" customWidth="1"/>
    <col min="7436" max="7436" width="11.375" style="37" customWidth="1"/>
    <col min="7437" max="7437" width="10.25" style="37" customWidth="1"/>
    <col min="7438" max="7438" width="10.375" style="37" customWidth="1"/>
    <col min="7439" max="7439" width="9.75" style="37" customWidth="1"/>
    <col min="7440" max="7440" width="6.875" style="37" customWidth="1"/>
    <col min="7441" max="7441" width="13.25" style="37" customWidth="1"/>
    <col min="7442" max="7442" width="11.5" style="37" customWidth="1"/>
    <col min="7443" max="7681" width="9" style="37"/>
    <col min="7682" max="7682" width="14.25" style="37" customWidth="1"/>
    <col min="7683" max="7683" width="10.5" style="37" customWidth="1"/>
    <col min="7684" max="7684" width="8.75" style="37" customWidth="1"/>
    <col min="7685" max="7685" width="6.625" style="37" customWidth="1"/>
    <col min="7686" max="7686" width="14.125" style="37" customWidth="1"/>
    <col min="7687" max="7687" width="16.25" style="37" customWidth="1"/>
    <col min="7688" max="7688" width="14.5" style="37" customWidth="1"/>
    <col min="7689" max="7689" width="14.125" style="37" customWidth="1"/>
    <col min="7690" max="7690" width="13.75" style="37" customWidth="1"/>
    <col min="7691" max="7691" width="11.75" style="37" customWidth="1"/>
    <col min="7692" max="7692" width="11.375" style="37" customWidth="1"/>
    <col min="7693" max="7693" width="10.25" style="37" customWidth="1"/>
    <col min="7694" max="7694" width="10.375" style="37" customWidth="1"/>
    <col min="7695" max="7695" width="9.75" style="37" customWidth="1"/>
    <col min="7696" max="7696" width="6.875" style="37" customWidth="1"/>
    <col min="7697" max="7697" width="13.25" style="37" customWidth="1"/>
    <col min="7698" max="7698" width="11.5" style="37" customWidth="1"/>
    <col min="7699" max="7937" width="9" style="37"/>
    <col min="7938" max="7938" width="14.25" style="37" customWidth="1"/>
    <col min="7939" max="7939" width="10.5" style="37" customWidth="1"/>
    <col min="7940" max="7940" width="8.75" style="37" customWidth="1"/>
    <col min="7941" max="7941" width="6.625" style="37" customWidth="1"/>
    <col min="7942" max="7942" width="14.125" style="37" customWidth="1"/>
    <col min="7943" max="7943" width="16.25" style="37" customWidth="1"/>
    <col min="7944" max="7944" width="14.5" style="37" customWidth="1"/>
    <col min="7945" max="7945" width="14.125" style="37" customWidth="1"/>
    <col min="7946" max="7946" width="13.75" style="37" customWidth="1"/>
    <col min="7947" max="7947" width="11.75" style="37" customWidth="1"/>
    <col min="7948" max="7948" width="11.375" style="37" customWidth="1"/>
    <col min="7949" max="7949" width="10.25" style="37" customWidth="1"/>
    <col min="7950" max="7950" width="10.375" style="37" customWidth="1"/>
    <col min="7951" max="7951" width="9.75" style="37" customWidth="1"/>
    <col min="7952" max="7952" width="6.875" style="37" customWidth="1"/>
    <col min="7953" max="7953" width="13.25" style="37" customWidth="1"/>
    <col min="7954" max="7954" width="11.5" style="37" customWidth="1"/>
    <col min="7955" max="8193" width="9" style="37"/>
    <col min="8194" max="8194" width="14.25" style="37" customWidth="1"/>
    <col min="8195" max="8195" width="10.5" style="37" customWidth="1"/>
    <col min="8196" max="8196" width="8.75" style="37" customWidth="1"/>
    <col min="8197" max="8197" width="6.625" style="37" customWidth="1"/>
    <col min="8198" max="8198" width="14.125" style="37" customWidth="1"/>
    <col min="8199" max="8199" width="16.25" style="37" customWidth="1"/>
    <col min="8200" max="8200" width="14.5" style="37" customWidth="1"/>
    <col min="8201" max="8201" width="14.125" style="37" customWidth="1"/>
    <col min="8202" max="8202" width="13.75" style="37" customWidth="1"/>
    <col min="8203" max="8203" width="11.75" style="37" customWidth="1"/>
    <col min="8204" max="8204" width="11.375" style="37" customWidth="1"/>
    <col min="8205" max="8205" width="10.25" style="37" customWidth="1"/>
    <col min="8206" max="8206" width="10.375" style="37" customWidth="1"/>
    <col min="8207" max="8207" width="9.75" style="37" customWidth="1"/>
    <col min="8208" max="8208" width="6.875" style="37" customWidth="1"/>
    <col min="8209" max="8209" width="13.25" style="37" customWidth="1"/>
    <col min="8210" max="8210" width="11.5" style="37" customWidth="1"/>
    <col min="8211" max="8449" width="9" style="37"/>
    <col min="8450" max="8450" width="14.25" style="37" customWidth="1"/>
    <col min="8451" max="8451" width="10.5" style="37" customWidth="1"/>
    <col min="8452" max="8452" width="8.75" style="37" customWidth="1"/>
    <col min="8453" max="8453" width="6.625" style="37" customWidth="1"/>
    <col min="8454" max="8454" width="14.125" style="37" customWidth="1"/>
    <col min="8455" max="8455" width="16.25" style="37" customWidth="1"/>
    <col min="8456" max="8456" width="14.5" style="37" customWidth="1"/>
    <col min="8457" max="8457" width="14.125" style="37" customWidth="1"/>
    <col min="8458" max="8458" width="13.75" style="37" customWidth="1"/>
    <col min="8459" max="8459" width="11.75" style="37" customWidth="1"/>
    <col min="8460" max="8460" width="11.375" style="37" customWidth="1"/>
    <col min="8461" max="8461" width="10.25" style="37" customWidth="1"/>
    <col min="8462" max="8462" width="10.375" style="37" customWidth="1"/>
    <col min="8463" max="8463" width="9.75" style="37" customWidth="1"/>
    <col min="8464" max="8464" width="6.875" style="37" customWidth="1"/>
    <col min="8465" max="8465" width="13.25" style="37" customWidth="1"/>
    <col min="8466" max="8466" width="11.5" style="37" customWidth="1"/>
    <col min="8467" max="8705" width="9" style="37"/>
    <col min="8706" max="8706" width="14.25" style="37" customWidth="1"/>
    <col min="8707" max="8707" width="10.5" style="37" customWidth="1"/>
    <col min="8708" max="8708" width="8.75" style="37" customWidth="1"/>
    <col min="8709" max="8709" width="6.625" style="37" customWidth="1"/>
    <col min="8710" max="8710" width="14.125" style="37" customWidth="1"/>
    <col min="8711" max="8711" width="16.25" style="37" customWidth="1"/>
    <col min="8712" max="8712" width="14.5" style="37" customWidth="1"/>
    <col min="8713" max="8713" width="14.125" style="37" customWidth="1"/>
    <col min="8714" max="8714" width="13.75" style="37" customWidth="1"/>
    <col min="8715" max="8715" width="11.75" style="37" customWidth="1"/>
    <col min="8716" max="8716" width="11.375" style="37" customWidth="1"/>
    <col min="8717" max="8717" width="10.25" style="37" customWidth="1"/>
    <col min="8718" max="8718" width="10.375" style="37" customWidth="1"/>
    <col min="8719" max="8719" width="9.75" style="37" customWidth="1"/>
    <col min="8720" max="8720" width="6.875" style="37" customWidth="1"/>
    <col min="8721" max="8721" width="13.25" style="37" customWidth="1"/>
    <col min="8722" max="8722" width="11.5" style="37" customWidth="1"/>
    <col min="8723" max="8961" width="9" style="37"/>
    <col min="8962" max="8962" width="14.25" style="37" customWidth="1"/>
    <col min="8963" max="8963" width="10.5" style="37" customWidth="1"/>
    <col min="8964" max="8964" width="8.75" style="37" customWidth="1"/>
    <col min="8965" max="8965" width="6.625" style="37" customWidth="1"/>
    <col min="8966" max="8966" width="14.125" style="37" customWidth="1"/>
    <col min="8967" max="8967" width="16.25" style="37" customWidth="1"/>
    <col min="8968" max="8968" width="14.5" style="37" customWidth="1"/>
    <col min="8969" max="8969" width="14.125" style="37" customWidth="1"/>
    <col min="8970" max="8970" width="13.75" style="37" customWidth="1"/>
    <col min="8971" max="8971" width="11.75" style="37" customWidth="1"/>
    <col min="8972" max="8972" width="11.375" style="37" customWidth="1"/>
    <col min="8973" max="8973" width="10.25" style="37" customWidth="1"/>
    <col min="8974" max="8974" width="10.375" style="37" customWidth="1"/>
    <col min="8975" max="8975" width="9.75" style="37" customWidth="1"/>
    <col min="8976" max="8976" width="6.875" style="37" customWidth="1"/>
    <col min="8977" max="8977" width="13.25" style="37" customWidth="1"/>
    <col min="8978" max="8978" width="11.5" style="37" customWidth="1"/>
    <col min="8979" max="9217" width="9" style="37"/>
    <col min="9218" max="9218" width="14.25" style="37" customWidth="1"/>
    <col min="9219" max="9219" width="10.5" style="37" customWidth="1"/>
    <col min="9220" max="9220" width="8.75" style="37" customWidth="1"/>
    <col min="9221" max="9221" width="6.625" style="37" customWidth="1"/>
    <col min="9222" max="9222" width="14.125" style="37" customWidth="1"/>
    <col min="9223" max="9223" width="16.25" style="37" customWidth="1"/>
    <col min="9224" max="9224" width="14.5" style="37" customWidth="1"/>
    <col min="9225" max="9225" width="14.125" style="37" customWidth="1"/>
    <col min="9226" max="9226" width="13.75" style="37" customWidth="1"/>
    <col min="9227" max="9227" width="11.75" style="37" customWidth="1"/>
    <col min="9228" max="9228" width="11.375" style="37" customWidth="1"/>
    <col min="9229" max="9229" width="10.25" style="37" customWidth="1"/>
    <col min="9230" max="9230" width="10.375" style="37" customWidth="1"/>
    <col min="9231" max="9231" width="9.75" style="37" customWidth="1"/>
    <col min="9232" max="9232" width="6.875" style="37" customWidth="1"/>
    <col min="9233" max="9233" width="13.25" style="37" customWidth="1"/>
    <col min="9234" max="9234" width="11.5" style="37" customWidth="1"/>
    <col min="9235" max="9473" width="9" style="37"/>
    <col min="9474" max="9474" width="14.25" style="37" customWidth="1"/>
    <col min="9475" max="9475" width="10.5" style="37" customWidth="1"/>
    <col min="9476" max="9476" width="8.75" style="37" customWidth="1"/>
    <col min="9477" max="9477" width="6.625" style="37" customWidth="1"/>
    <col min="9478" max="9478" width="14.125" style="37" customWidth="1"/>
    <col min="9479" max="9479" width="16.25" style="37" customWidth="1"/>
    <col min="9480" max="9480" width="14.5" style="37" customWidth="1"/>
    <col min="9481" max="9481" width="14.125" style="37" customWidth="1"/>
    <col min="9482" max="9482" width="13.75" style="37" customWidth="1"/>
    <col min="9483" max="9483" width="11.75" style="37" customWidth="1"/>
    <col min="9484" max="9484" width="11.375" style="37" customWidth="1"/>
    <col min="9485" max="9485" width="10.25" style="37" customWidth="1"/>
    <col min="9486" max="9486" width="10.375" style="37" customWidth="1"/>
    <col min="9487" max="9487" width="9.75" style="37" customWidth="1"/>
    <col min="9488" max="9488" width="6.875" style="37" customWidth="1"/>
    <col min="9489" max="9489" width="13.25" style="37" customWidth="1"/>
    <col min="9490" max="9490" width="11.5" style="37" customWidth="1"/>
    <col min="9491" max="9729" width="9" style="37"/>
    <col min="9730" max="9730" width="14.25" style="37" customWidth="1"/>
    <col min="9731" max="9731" width="10.5" style="37" customWidth="1"/>
    <col min="9732" max="9732" width="8.75" style="37" customWidth="1"/>
    <col min="9733" max="9733" width="6.625" style="37" customWidth="1"/>
    <col min="9734" max="9734" width="14.125" style="37" customWidth="1"/>
    <col min="9735" max="9735" width="16.25" style="37" customWidth="1"/>
    <col min="9736" max="9736" width="14.5" style="37" customWidth="1"/>
    <col min="9737" max="9737" width="14.125" style="37" customWidth="1"/>
    <col min="9738" max="9738" width="13.75" style="37" customWidth="1"/>
    <col min="9739" max="9739" width="11.75" style="37" customWidth="1"/>
    <col min="9740" max="9740" width="11.375" style="37" customWidth="1"/>
    <col min="9741" max="9741" width="10.25" style="37" customWidth="1"/>
    <col min="9742" max="9742" width="10.375" style="37" customWidth="1"/>
    <col min="9743" max="9743" width="9.75" style="37" customWidth="1"/>
    <col min="9744" max="9744" width="6.875" style="37" customWidth="1"/>
    <col min="9745" max="9745" width="13.25" style="37" customWidth="1"/>
    <col min="9746" max="9746" width="11.5" style="37" customWidth="1"/>
    <col min="9747" max="9985" width="9" style="37"/>
    <col min="9986" max="9986" width="14.25" style="37" customWidth="1"/>
    <col min="9987" max="9987" width="10.5" style="37" customWidth="1"/>
    <col min="9988" max="9988" width="8.75" style="37" customWidth="1"/>
    <col min="9989" max="9989" width="6.625" style="37" customWidth="1"/>
    <col min="9990" max="9990" width="14.125" style="37" customWidth="1"/>
    <col min="9991" max="9991" width="16.25" style="37" customWidth="1"/>
    <col min="9992" max="9992" width="14.5" style="37" customWidth="1"/>
    <col min="9993" max="9993" width="14.125" style="37" customWidth="1"/>
    <col min="9994" max="9994" width="13.75" style="37" customWidth="1"/>
    <col min="9995" max="9995" width="11.75" style="37" customWidth="1"/>
    <col min="9996" max="9996" width="11.375" style="37" customWidth="1"/>
    <col min="9997" max="9997" width="10.25" style="37" customWidth="1"/>
    <col min="9998" max="9998" width="10.375" style="37" customWidth="1"/>
    <col min="9999" max="9999" width="9.75" style="37" customWidth="1"/>
    <col min="10000" max="10000" width="6.875" style="37" customWidth="1"/>
    <col min="10001" max="10001" width="13.25" style="37" customWidth="1"/>
    <col min="10002" max="10002" width="11.5" style="37" customWidth="1"/>
    <col min="10003" max="10241" width="9" style="37"/>
    <col min="10242" max="10242" width="14.25" style="37" customWidth="1"/>
    <col min="10243" max="10243" width="10.5" style="37" customWidth="1"/>
    <col min="10244" max="10244" width="8.75" style="37" customWidth="1"/>
    <col min="10245" max="10245" width="6.625" style="37" customWidth="1"/>
    <col min="10246" max="10246" width="14.125" style="37" customWidth="1"/>
    <col min="10247" max="10247" width="16.25" style="37" customWidth="1"/>
    <col min="10248" max="10248" width="14.5" style="37" customWidth="1"/>
    <col min="10249" max="10249" width="14.125" style="37" customWidth="1"/>
    <col min="10250" max="10250" width="13.75" style="37" customWidth="1"/>
    <col min="10251" max="10251" width="11.75" style="37" customWidth="1"/>
    <col min="10252" max="10252" width="11.375" style="37" customWidth="1"/>
    <col min="10253" max="10253" width="10.25" style="37" customWidth="1"/>
    <col min="10254" max="10254" width="10.375" style="37" customWidth="1"/>
    <col min="10255" max="10255" width="9.75" style="37" customWidth="1"/>
    <col min="10256" max="10256" width="6.875" style="37" customWidth="1"/>
    <col min="10257" max="10257" width="13.25" style="37" customWidth="1"/>
    <col min="10258" max="10258" width="11.5" style="37" customWidth="1"/>
    <col min="10259" max="10497" width="9" style="37"/>
    <col min="10498" max="10498" width="14.25" style="37" customWidth="1"/>
    <col min="10499" max="10499" width="10.5" style="37" customWidth="1"/>
    <col min="10500" max="10500" width="8.75" style="37" customWidth="1"/>
    <col min="10501" max="10501" width="6.625" style="37" customWidth="1"/>
    <col min="10502" max="10502" width="14.125" style="37" customWidth="1"/>
    <col min="10503" max="10503" width="16.25" style="37" customWidth="1"/>
    <col min="10504" max="10504" width="14.5" style="37" customWidth="1"/>
    <col min="10505" max="10505" width="14.125" style="37" customWidth="1"/>
    <col min="10506" max="10506" width="13.75" style="37" customWidth="1"/>
    <col min="10507" max="10507" width="11.75" style="37" customWidth="1"/>
    <col min="10508" max="10508" width="11.375" style="37" customWidth="1"/>
    <col min="10509" max="10509" width="10.25" style="37" customWidth="1"/>
    <col min="10510" max="10510" width="10.375" style="37" customWidth="1"/>
    <col min="10511" max="10511" width="9.75" style="37" customWidth="1"/>
    <col min="10512" max="10512" width="6.875" style="37" customWidth="1"/>
    <col min="10513" max="10513" width="13.25" style="37" customWidth="1"/>
    <col min="10514" max="10514" width="11.5" style="37" customWidth="1"/>
    <col min="10515" max="10753" width="9" style="37"/>
    <col min="10754" max="10754" width="14.25" style="37" customWidth="1"/>
    <col min="10755" max="10755" width="10.5" style="37" customWidth="1"/>
    <col min="10756" max="10756" width="8.75" style="37" customWidth="1"/>
    <col min="10757" max="10757" width="6.625" style="37" customWidth="1"/>
    <col min="10758" max="10758" width="14.125" style="37" customWidth="1"/>
    <col min="10759" max="10759" width="16.25" style="37" customWidth="1"/>
    <col min="10760" max="10760" width="14.5" style="37" customWidth="1"/>
    <col min="10761" max="10761" width="14.125" style="37" customWidth="1"/>
    <col min="10762" max="10762" width="13.75" style="37" customWidth="1"/>
    <col min="10763" max="10763" width="11.75" style="37" customWidth="1"/>
    <col min="10764" max="10764" width="11.375" style="37" customWidth="1"/>
    <col min="10765" max="10765" width="10.25" style="37" customWidth="1"/>
    <col min="10766" max="10766" width="10.375" style="37" customWidth="1"/>
    <col min="10767" max="10767" width="9.75" style="37" customWidth="1"/>
    <col min="10768" max="10768" width="6.875" style="37" customWidth="1"/>
    <col min="10769" max="10769" width="13.25" style="37" customWidth="1"/>
    <col min="10770" max="10770" width="11.5" style="37" customWidth="1"/>
    <col min="10771" max="11009" width="9" style="37"/>
    <col min="11010" max="11010" width="14.25" style="37" customWidth="1"/>
    <col min="11011" max="11011" width="10.5" style="37" customWidth="1"/>
    <col min="11012" max="11012" width="8.75" style="37" customWidth="1"/>
    <col min="11013" max="11013" width="6.625" style="37" customWidth="1"/>
    <col min="11014" max="11014" width="14.125" style="37" customWidth="1"/>
    <col min="11015" max="11015" width="16.25" style="37" customWidth="1"/>
    <col min="11016" max="11016" width="14.5" style="37" customWidth="1"/>
    <col min="11017" max="11017" width="14.125" style="37" customWidth="1"/>
    <col min="11018" max="11018" width="13.75" style="37" customWidth="1"/>
    <col min="11019" max="11019" width="11.75" style="37" customWidth="1"/>
    <col min="11020" max="11020" width="11.375" style="37" customWidth="1"/>
    <col min="11021" max="11021" width="10.25" style="37" customWidth="1"/>
    <col min="11022" max="11022" width="10.375" style="37" customWidth="1"/>
    <col min="11023" max="11023" width="9.75" style="37" customWidth="1"/>
    <col min="11024" max="11024" width="6.875" style="37" customWidth="1"/>
    <col min="11025" max="11025" width="13.25" style="37" customWidth="1"/>
    <col min="11026" max="11026" width="11.5" style="37" customWidth="1"/>
    <col min="11027" max="11265" width="9" style="37"/>
    <col min="11266" max="11266" width="14.25" style="37" customWidth="1"/>
    <col min="11267" max="11267" width="10.5" style="37" customWidth="1"/>
    <col min="11268" max="11268" width="8.75" style="37" customWidth="1"/>
    <col min="11269" max="11269" width="6.625" style="37" customWidth="1"/>
    <col min="11270" max="11270" width="14.125" style="37" customWidth="1"/>
    <col min="11271" max="11271" width="16.25" style="37" customWidth="1"/>
    <col min="11272" max="11272" width="14.5" style="37" customWidth="1"/>
    <col min="11273" max="11273" width="14.125" style="37" customWidth="1"/>
    <col min="11274" max="11274" width="13.75" style="37" customWidth="1"/>
    <col min="11275" max="11275" width="11.75" style="37" customWidth="1"/>
    <col min="11276" max="11276" width="11.375" style="37" customWidth="1"/>
    <col min="11277" max="11277" width="10.25" style="37" customWidth="1"/>
    <col min="11278" max="11278" width="10.375" style="37" customWidth="1"/>
    <col min="11279" max="11279" width="9.75" style="37" customWidth="1"/>
    <col min="11280" max="11280" width="6.875" style="37" customWidth="1"/>
    <col min="11281" max="11281" width="13.25" style="37" customWidth="1"/>
    <col min="11282" max="11282" width="11.5" style="37" customWidth="1"/>
    <col min="11283" max="11521" width="9" style="37"/>
    <col min="11522" max="11522" width="14.25" style="37" customWidth="1"/>
    <col min="11523" max="11523" width="10.5" style="37" customWidth="1"/>
    <col min="11524" max="11524" width="8.75" style="37" customWidth="1"/>
    <col min="11525" max="11525" width="6.625" style="37" customWidth="1"/>
    <col min="11526" max="11526" width="14.125" style="37" customWidth="1"/>
    <col min="11527" max="11527" width="16.25" style="37" customWidth="1"/>
    <col min="11528" max="11528" width="14.5" style="37" customWidth="1"/>
    <col min="11529" max="11529" width="14.125" style="37" customWidth="1"/>
    <col min="11530" max="11530" width="13.75" style="37" customWidth="1"/>
    <col min="11531" max="11531" width="11.75" style="37" customWidth="1"/>
    <col min="11532" max="11532" width="11.375" style="37" customWidth="1"/>
    <col min="11533" max="11533" width="10.25" style="37" customWidth="1"/>
    <col min="11534" max="11534" width="10.375" style="37" customWidth="1"/>
    <col min="11535" max="11535" width="9.75" style="37" customWidth="1"/>
    <col min="11536" max="11536" width="6.875" style="37" customWidth="1"/>
    <col min="11537" max="11537" width="13.25" style="37" customWidth="1"/>
    <col min="11538" max="11538" width="11.5" style="37" customWidth="1"/>
    <col min="11539" max="11777" width="9" style="37"/>
    <col min="11778" max="11778" width="14.25" style="37" customWidth="1"/>
    <col min="11779" max="11779" width="10.5" style="37" customWidth="1"/>
    <col min="11780" max="11780" width="8.75" style="37" customWidth="1"/>
    <col min="11781" max="11781" width="6.625" style="37" customWidth="1"/>
    <col min="11782" max="11782" width="14.125" style="37" customWidth="1"/>
    <col min="11783" max="11783" width="16.25" style="37" customWidth="1"/>
    <col min="11784" max="11784" width="14.5" style="37" customWidth="1"/>
    <col min="11785" max="11785" width="14.125" style="37" customWidth="1"/>
    <col min="11786" max="11786" width="13.75" style="37" customWidth="1"/>
    <col min="11787" max="11787" width="11.75" style="37" customWidth="1"/>
    <col min="11788" max="11788" width="11.375" style="37" customWidth="1"/>
    <col min="11789" max="11789" width="10.25" style="37" customWidth="1"/>
    <col min="11790" max="11790" width="10.375" style="37" customWidth="1"/>
    <col min="11791" max="11791" width="9.75" style="37" customWidth="1"/>
    <col min="11792" max="11792" width="6.875" style="37" customWidth="1"/>
    <col min="11793" max="11793" width="13.25" style="37" customWidth="1"/>
    <col min="11794" max="11794" width="11.5" style="37" customWidth="1"/>
    <col min="11795" max="12033" width="9" style="37"/>
    <col min="12034" max="12034" width="14.25" style="37" customWidth="1"/>
    <col min="12035" max="12035" width="10.5" style="37" customWidth="1"/>
    <col min="12036" max="12036" width="8.75" style="37" customWidth="1"/>
    <col min="12037" max="12037" width="6.625" style="37" customWidth="1"/>
    <col min="12038" max="12038" width="14.125" style="37" customWidth="1"/>
    <col min="12039" max="12039" width="16.25" style="37" customWidth="1"/>
    <col min="12040" max="12040" width="14.5" style="37" customWidth="1"/>
    <col min="12041" max="12041" width="14.125" style="37" customWidth="1"/>
    <col min="12042" max="12042" width="13.75" style="37" customWidth="1"/>
    <col min="12043" max="12043" width="11.75" style="37" customWidth="1"/>
    <col min="12044" max="12044" width="11.375" style="37" customWidth="1"/>
    <col min="12045" max="12045" width="10.25" style="37" customWidth="1"/>
    <col min="12046" max="12046" width="10.375" style="37" customWidth="1"/>
    <col min="12047" max="12047" width="9.75" style="37" customWidth="1"/>
    <col min="12048" max="12048" width="6.875" style="37" customWidth="1"/>
    <col min="12049" max="12049" width="13.25" style="37" customWidth="1"/>
    <col min="12050" max="12050" width="11.5" style="37" customWidth="1"/>
    <col min="12051" max="12289" width="9" style="37"/>
    <col min="12290" max="12290" width="14.25" style="37" customWidth="1"/>
    <col min="12291" max="12291" width="10.5" style="37" customWidth="1"/>
    <col min="12292" max="12292" width="8.75" style="37" customWidth="1"/>
    <col min="12293" max="12293" width="6.625" style="37" customWidth="1"/>
    <col min="12294" max="12294" width="14.125" style="37" customWidth="1"/>
    <col min="12295" max="12295" width="16.25" style="37" customWidth="1"/>
    <col min="12296" max="12296" width="14.5" style="37" customWidth="1"/>
    <col min="12297" max="12297" width="14.125" style="37" customWidth="1"/>
    <col min="12298" max="12298" width="13.75" style="37" customWidth="1"/>
    <col min="12299" max="12299" width="11.75" style="37" customWidth="1"/>
    <col min="12300" max="12300" width="11.375" style="37" customWidth="1"/>
    <col min="12301" max="12301" width="10.25" style="37" customWidth="1"/>
    <col min="12302" max="12302" width="10.375" style="37" customWidth="1"/>
    <col min="12303" max="12303" width="9.75" style="37" customWidth="1"/>
    <col min="12304" max="12304" width="6.875" style="37" customWidth="1"/>
    <col min="12305" max="12305" width="13.25" style="37" customWidth="1"/>
    <col min="12306" max="12306" width="11.5" style="37" customWidth="1"/>
    <col min="12307" max="12545" width="9" style="37"/>
    <col min="12546" max="12546" width="14.25" style="37" customWidth="1"/>
    <col min="12547" max="12547" width="10.5" style="37" customWidth="1"/>
    <col min="12548" max="12548" width="8.75" style="37" customWidth="1"/>
    <col min="12549" max="12549" width="6.625" style="37" customWidth="1"/>
    <col min="12550" max="12550" width="14.125" style="37" customWidth="1"/>
    <col min="12551" max="12551" width="16.25" style="37" customWidth="1"/>
    <col min="12552" max="12552" width="14.5" style="37" customWidth="1"/>
    <col min="12553" max="12553" width="14.125" style="37" customWidth="1"/>
    <col min="12554" max="12554" width="13.75" style="37" customWidth="1"/>
    <col min="12555" max="12555" width="11.75" style="37" customWidth="1"/>
    <col min="12556" max="12556" width="11.375" style="37" customWidth="1"/>
    <col min="12557" max="12557" width="10.25" style="37" customWidth="1"/>
    <col min="12558" max="12558" width="10.375" style="37" customWidth="1"/>
    <col min="12559" max="12559" width="9.75" style="37" customWidth="1"/>
    <col min="12560" max="12560" width="6.875" style="37" customWidth="1"/>
    <col min="12561" max="12561" width="13.25" style="37" customWidth="1"/>
    <col min="12562" max="12562" width="11.5" style="37" customWidth="1"/>
    <col min="12563" max="12801" width="9" style="37"/>
    <col min="12802" max="12802" width="14.25" style="37" customWidth="1"/>
    <col min="12803" max="12803" width="10.5" style="37" customWidth="1"/>
    <col min="12804" max="12804" width="8.75" style="37" customWidth="1"/>
    <col min="12805" max="12805" width="6.625" style="37" customWidth="1"/>
    <col min="12806" max="12806" width="14.125" style="37" customWidth="1"/>
    <col min="12807" max="12807" width="16.25" style="37" customWidth="1"/>
    <col min="12808" max="12808" width="14.5" style="37" customWidth="1"/>
    <col min="12809" max="12809" width="14.125" style="37" customWidth="1"/>
    <col min="12810" max="12810" width="13.75" style="37" customWidth="1"/>
    <col min="12811" max="12811" width="11.75" style="37" customWidth="1"/>
    <col min="12812" max="12812" width="11.375" style="37" customWidth="1"/>
    <col min="12813" max="12813" width="10.25" style="37" customWidth="1"/>
    <col min="12814" max="12814" width="10.375" style="37" customWidth="1"/>
    <col min="12815" max="12815" width="9.75" style="37" customWidth="1"/>
    <col min="12816" max="12816" width="6.875" style="37" customWidth="1"/>
    <col min="12817" max="12817" width="13.25" style="37" customWidth="1"/>
    <col min="12818" max="12818" width="11.5" style="37" customWidth="1"/>
    <col min="12819" max="13057" width="9" style="37"/>
    <col min="13058" max="13058" width="14.25" style="37" customWidth="1"/>
    <col min="13059" max="13059" width="10.5" style="37" customWidth="1"/>
    <col min="13060" max="13060" width="8.75" style="37" customWidth="1"/>
    <col min="13061" max="13061" width="6.625" style="37" customWidth="1"/>
    <col min="13062" max="13062" width="14.125" style="37" customWidth="1"/>
    <col min="13063" max="13063" width="16.25" style="37" customWidth="1"/>
    <col min="13064" max="13064" width="14.5" style="37" customWidth="1"/>
    <col min="13065" max="13065" width="14.125" style="37" customWidth="1"/>
    <col min="13066" max="13066" width="13.75" style="37" customWidth="1"/>
    <col min="13067" max="13067" width="11.75" style="37" customWidth="1"/>
    <col min="13068" max="13068" width="11.375" style="37" customWidth="1"/>
    <col min="13069" max="13069" width="10.25" style="37" customWidth="1"/>
    <col min="13070" max="13070" width="10.375" style="37" customWidth="1"/>
    <col min="13071" max="13071" width="9.75" style="37" customWidth="1"/>
    <col min="13072" max="13072" width="6.875" style="37" customWidth="1"/>
    <col min="13073" max="13073" width="13.25" style="37" customWidth="1"/>
    <col min="13074" max="13074" width="11.5" style="37" customWidth="1"/>
    <col min="13075" max="13313" width="9" style="37"/>
    <col min="13314" max="13314" width="14.25" style="37" customWidth="1"/>
    <col min="13315" max="13315" width="10.5" style="37" customWidth="1"/>
    <col min="13316" max="13316" width="8.75" style="37" customWidth="1"/>
    <col min="13317" max="13317" width="6.625" style="37" customWidth="1"/>
    <col min="13318" max="13318" width="14.125" style="37" customWidth="1"/>
    <col min="13319" max="13319" width="16.25" style="37" customWidth="1"/>
    <col min="13320" max="13320" width="14.5" style="37" customWidth="1"/>
    <col min="13321" max="13321" width="14.125" style="37" customWidth="1"/>
    <col min="13322" max="13322" width="13.75" style="37" customWidth="1"/>
    <col min="13323" max="13323" width="11.75" style="37" customWidth="1"/>
    <col min="13324" max="13324" width="11.375" style="37" customWidth="1"/>
    <col min="13325" max="13325" width="10.25" style="37" customWidth="1"/>
    <col min="13326" max="13326" width="10.375" style="37" customWidth="1"/>
    <col min="13327" max="13327" width="9.75" style="37" customWidth="1"/>
    <col min="13328" max="13328" width="6.875" style="37" customWidth="1"/>
    <col min="13329" max="13329" width="13.25" style="37" customWidth="1"/>
    <col min="13330" max="13330" width="11.5" style="37" customWidth="1"/>
    <col min="13331" max="13569" width="9" style="37"/>
    <col min="13570" max="13570" width="14.25" style="37" customWidth="1"/>
    <col min="13571" max="13571" width="10.5" style="37" customWidth="1"/>
    <col min="13572" max="13572" width="8.75" style="37" customWidth="1"/>
    <col min="13573" max="13573" width="6.625" style="37" customWidth="1"/>
    <col min="13574" max="13574" width="14.125" style="37" customWidth="1"/>
    <col min="13575" max="13575" width="16.25" style="37" customWidth="1"/>
    <col min="13576" max="13576" width="14.5" style="37" customWidth="1"/>
    <col min="13577" max="13577" width="14.125" style="37" customWidth="1"/>
    <col min="13578" max="13578" width="13.75" style="37" customWidth="1"/>
    <col min="13579" max="13579" width="11.75" style="37" customWidth="1"/>
    <col min="13580" max="13580" width="11.375" style="37" customWidth="1"/>
    <col min="13581" max="13581" width="10.25" style="37" customWidth="1"/>
    <col min="13582" max="13582" width="10.375" style="37" customWidth="1"/>
    <col min="13583" max="13583" width="9.75" style="37" customWidth="1"/>
    <col min="13584" max="13584" width="6.875" style="37" customWidth="1"/>
    <col min="13585" max="13585" width="13.25" style="37" customWidth="1"/>
    <col min="13586" max="13586" width="11.5" style="37" customWidth="1"/>
    <col min="13587" max="13825" width="9" style="37"/>
    <col min="13826" max="13826" width="14.25" style="37" customWidth="1"/>
    <col min="13827" max="13827" width="10.5" style="37" customWidth="1"/>
    <col min="13828" max="13828" width="8.75" style="37" customWidth="1"/>
    <col min="13829" max="13829" width="6.625" style="37" customWidth="1"/>
    <col min="13830" max="13830" width="14.125" style="37" customWidth="1"/>
    <col min="13831" max="13831" width="16.25" style="37" customWidth="1"/>
    <col min="13832" max="13832" width="14.5" style="37" customWidth="1"/>
    <col min="13833" max="13833" width="14.125" style="37" customWidth="1"/>
    <col min="13834" max="13834" width="13.75" style="37" customWidth="1"/>
    <col min="13835" max="13835" width="11.75" style="37" customWidth="1"/>
    <col min="13836" max="13836" width="11.375" style="37" customWidth="1"/>
    <col min="13837" max="13837" width="10.25" style="37" customWidth="1"/>
    <col min="13838" max="13838" width="10.375" style="37" customWidth="1"/>
    <col min="13839" max="13839" width="9.75" style="37" customWidth="1"/>
    <col min="13840" max="13840" width="6.875" style="37" customWidth="1"/>
    <col min="13841" max="13841" width="13.25" style="37" customWidth="1"/>
    <col min="13842" max="13842" width="11.5" style="37" customWidth="1"/>
    <col min="13843" max="14081" width="9" style="37"/>
    <col min="14082" max="14082" width="14.25" style="37" customWidth="1"/>
    <col min="14083" max="14083" width="10.5" style="37" customWidth="1"/>
    <col min="14084" max="14084" width="8.75" style="37" customWidth="1"/>
    <col min="14085" max="14085" width="6.625" style="37" customWidth="1"/>
    <col min="14086" max="14086" width="14.125" style="37" customWidth="1"/>
    <col min="14087" max="14087" width="16.25" style="37" customWidth="1"/>
    <col min="14088" max="14088" width="14.5" style="37" customWidth="1"/>
    <col min="14089" max="14089" width="14.125" style="37" customWidth="1"/>
    <col min="14090" max="14090" width="13.75" style="37" customWidth="1"/>
    <col min="14091" max="14091" width="11.75" style="37" customWidth="1"/>
    <col min="14092" max="14092" width="11.375" style="37" customWidth="1"/>
    <col min="14093" max="14093" width="10.25" style="37" customWidth="1"/>
    <col min="14094" max="14094" width="10.375" style="37" customWidth="1"/>
    <col min="14095" max="14095" width="9.75" style="37" customWidth="1"/>
    <col min="14096" max="14096" width="6.875" style="37" customWidth="1"/>
    <col min="14097" max="14097" width="13.25" style="37" customWidth="1"/>
    <col min="14098" max="14098" width="11.5" style="37" customWidth="1"/>
    <col min="14099" max="14337" width="9" style="37"/>
    <col min="14338" max="14338" width="14.25" style="37" customWidth="1"/>
    <col min="14339" max="14339" width="10.5" style="37" customWidth="1"/>
    <col min="14340" max="14340" width="8.75" style="37" customWidth="1"/>
    <col min="14341" max="14341" width="6.625" style="37" customWidth="1"/>
    <col min="14342" max="14342" width="14.125" style="37" customWidth="1"/>
    <col min="14343" max="14343" width="16.25" style="37" customWidth="1"/>
    <col min="14344" max="14344" width="14.5" style="37" customWidth="1"/>
    <col min="14345" max="14345" width="14.125" style="37" customWidth="1"/>
    <col min="14346" max="14346" width="13.75" style="37" customWidth="1"/>
    <col min="14347" max="14347" width="11.75" style="37" customWidth="1"/>
    <col min="14348" max="14348" width="11.375" style="37" customWidth="1"/>
    <col min="14349" max="14349" width="10.25" style="37" customWidth="1"/>
    <col min="14350" max="14350" width="10.375" style="37" customWidth="1"/>
    <col min="14351" max="14351" width="9.75" style="37" customWidth="1"/>
    <col min="14352" max="14352" width="6.875" style="37" customWidth="1"/>
    <col min="14353" max="14353" width="13.25" style="37" customWidth="1"/>
    <col min="14354" max="14354" width="11.5" style="37" customWidth="1"/>
    <col min="14355" max="14593" width="9" style="37"/>
    <col min="14594" max="14594" width="14.25" style="37" customWidth="1"/>
    <col min="14595" max="14595" width="10.5" style="37" customWidth="1"/>
    <col min="14596" max="14596" width="8.75" style="37" customWidth="1"/>
    <col min="14597" max="14597" width="6.625" style="37" customWidth="1"/>
    <col min="14598" max="14598" width="14.125" style="37" customWidth="1"/>
    <col min="14599" max="14599" width="16.25" style="37" customWidth="1"/>
    <col min="14600" max="14600" width="14.5" style="37" customWidth="1"/>
    <col min="14601" max="14601" width="14.125" style="37" customWidth="1"/>
    <col min="14602" max="14602" width="13.75" style="37" customWidth="1"/>
    <col min="14603" max="14603" width="11.75" style="37" customWidth="1"/>
    <col min="14604" max="14604" width="11.375" style="37" customWidth="1"/>
    <col min="14605" max="14605" width="10.25" style="37" customWidth="1"/>
    <col min="14606" max="14606" width="10.375" style="37" customWidth="1"/>
    <col min="14607" max="14607" width="9.75" style="37" customWidth="1"/>
    <col min="14608" max="14608" width="6.875" style="37" customWidth="1"/>
    <col min="14609" max="14609" width="13.25" style="37" customWidth="1"/>
    <col min="14610" max="14610" width="11.5" style="37" customWidth="1"/>
    <col min="14611" max="14849" width="9" style="37"/>
    <col min="14850" max="14850" width="14.25" style="37" customWidth="1"/>
    <col min="14851" max="14851" width="10.5" style="37" customWidth="1"/>
    <col min="14852" max="14852" width="8.75" style="37" customWidth="1"/>
    <col min="14853" max="14853" width="6.625" style="37" customWidth="1"/>
    <col min="14854" max="14854" width="14.125" style="37" customWidth="1"/>
    <col min="14855" max="14855" width="16.25" style="37" customWidth="1"/>
    <col min="14856" max="14856" width="14.5" style="37" customWidth="1"/>
    <col min="14857" max="14857" width="14.125" style="37" customWidth="1"/>
    <col min="14858" max="14858" width="13.75" style="37" customWidth="1"/>
    <col min="14859" max="14859" width="11.75" style="37" customWidth="1"/>
    <col min="14860" max="14860" width="11.375" style="37" customWidth="1"/>
    <col min="14861" max="14861" width="10.25" style="37" customWidth="1"/>
    <col min="14862" max="14862" width="10.375" style="37" customWidth="1"/>
    <col min="14863" max="14863" width="9.75" style="37" customWidth="1"/>
    <col min="14864" max="14864" width="6.875" style="37" customWidth="1"/>
    <col min="14865" max="14865" width="13.25" style="37" customWidth="1"/>
    <col min="14866" max="14866" width="11.5" style="37" customWidth="1"/>
    <col min="14867" max="15105" width="9" style="37"/>
    <col min="15106" max="15106" width="14.25" style="37" customWidth="1"/>
    <col min="15107" max="15107" width="10.5" style="37" customWidth="1"/>
    <col min="15108" max="15108" width="8.75" style="37" customWidth="1"/>
    <col min="15109" max="15109" width="6.625" style="37" customWidth="1"/>
    <col min="15110" max="15110" width="14.125" style="37" customWidth="1"/>
    <col min="15111" max="15111" width="16.25" style="37" customWidth="1"/>
    <col min="15112" max="15112" width="14.5" style="37" customWidth="1"/>
    <col min="15113" max="15113" width="14.125" style="37" customWidth="1"/>
    <col min="15114" max="15114" width="13.75" style="37" customWidth="1"/>
    <col min="15115" max="15115" width="11.75" style="37" customWidth="1"/>
    <col min="15116" max="15116" width="11.375" style="37" customWidth="1"/>
    <col min="15117" max="15117" width="10.25" style="37" customWidth="1"/>
    <col min="15118" max="15118" width="10.375" style="37" customWidth="1"/>
    <col min="15119" max="15119" width="9.75" style="37" customWidth="1"/>
    <col min="15120" max="15120" width="6.875" style="37" customWidth="1"/>
    <col min="15121" max="15121" width="13.25" style="37" customWidth="1"/>
    <col min="15122" max="15122" width="11.5" style="37" customWidth="1"/>
    <col min="15123" max="15361" width="9" style="37"/>
    <col min="15362" max="15362" width="14.25" style="37" customWidth="1"/>
    <col min="15363" max="15363" width="10.5" style="37" customWidth="1"/>
    <col min="15364" max="15364" width="8.75" style="37" customWidth="1"/>
    <col min="15365" max="15365" width="6.625" style="37" customWidth="1"/>
    <col min="15366" max="15366" width="14.125" style="37" customWidth="1"/>
    <col min="15367" max="15367" width="16.25" style="37" customWidth="1"/>
    <col min="15368" max="15368" width="14.5" style="37" customWidth="1"/>
    <col min="15369" max="15369" width="14.125" style="37" customWidth="1"/>
    <col min="15370" max="15370" width="13.75" style="37" customWidth="1"/>
    <col min="15371" max="15371" width="11.75" style="37" customWidth="1"/>
    <col min="15372" max="15372" width="11.375" style="37" customWidth="1"/>
    <col min="15373" max="15373" width="10.25" style="37" customWidth="1"/>
    <col min="15374" max="15374" width="10.375" style="37" customWidth="1"/>
    <col min="15375" max="15375" width="9.75" style="37" customWidth="1"/>
    <col min="15376" max="15376" width="6.875" style="37" customWidth="1"/>
    <col min="15377" max="15377" width="13.25" style="37" customWidth="1"/>
    <col min="15378" max="15378" width="11.5" style="37" customWidth="1"/>
    <col min="15379" max="15617" width="9" style="37"/>
    <col min="15618" max="15618" width="14.25" style="37" customWidth="1"/>
    <col min="15619" max="15619" width="10.5" style="37" customWidth="1"/>
    <col min="15620" max="15620" width="8.75" style="37" customWidth="1"/>
    <col min="15621" max="15621" width="6.625" style="37" customWidth="1"/>
    <col min="15622" max="15622" width="14.125" style="37" customWidth="1"/>
    <col min="15623" max="15623" width="16.25" style="37" customWidth="1"/>
    <col min="15624" max="15624" width="14.5" style="37" customWidth="1"/>
    <col min="15625" max="15625" width="14.125" style="37" customWidth="1"/>
    <col min="15626" max="15626" width="13.75" style="37" customWidth="1"/>
    <col min="15627" max="15627" width="11.75" style="37" customWidth="1"/>
    <col min="15628" max="15628" width="11.375" style="37" customWidth="1"/>
    <col min="15629" max="15629" width="10.25" style="37" customWidth="1"/>
    <col min="15630" max="15630" width="10.375" style="37" customWidth="1"/>
    <col min="15631" max="15631" width="9.75" style="37" customWidth="1"/>
    <col min="15632" max="15632" width="6.875" style="37" customWidth="1"/>
    <col min="15633" max="15633" width="13.25" style="37" customWidth="1"/>
    <col min="15634" max="15634" width="11.5" style="37" customWidth="1"/>
    <col min="15635" max="15873" width="9" style="37"/>
    <col min="15874" max="15874" width="14.25" style="37" customWidth="1"/>
    <col min="15875" max="15875" width="10.5" style="37" customWidth="1"/>
    <col min="15876" max="15876" width="8.75" style="37" customWidth="1"/>
    <col min="15877" max="15877" width="6.625" style="37" customWidth="1"/>
    <col min="15878" max="15878" width="14.125" style="37" customWidth="1"/>
    <col min="15879" max="15879" width="16.25" style="37" customWidth="1"/>
    <col min="15880" max="15880" width="14.5" style="37" customWidth="1"/>
    <col min="15881" max="15881" width="14.125" style="37" customWidth="1"/>
    <col min="15882" max="15882" width="13.75" style="37" customWidth="1"/>
    <col min="15883" max="15883" width="11.75" style="37" customWidth="1"/>
    <col min="15884" max="15884" width="11.375" style="37" customWidth="1"/>
    <col min="15885" max="15885" width="10.25" style="37" customWidth="1"/>
    <col min="15886" max="15886" width="10.375" style="37" customWidth="1"/>
    <col min="15887" max="15887" width="9.75" style="37" customWidth="1"/>
    <col min="15888" max="15888" width="6.875" style="37" customWidth="1"/>
    <col min="15889" max="15889" width="13.25" style="37" customWidth="1"/>
    <col min="15890" max="15890" width="11.5" style="37" customWidth="1"/>
    <col min="15891" max="16129" width="9" style="37"/>
    <col min="16130" max="16130" width="14.25" style="37" customWidth="1"/>
    <col min="16131" max="16131" width="10.5" style="37" customWidth="1"/>
    <col min="16132" max="16132" width="8.75" style="37" customWidth="1"/>
    <col min="16133" max="16133" width="6.625" style="37" customWidth="1"/>
    <col min="16134" max="16134" width="14.125" style="37" customWidth="1"/>
    <col min="16135" max="16135" width="16.25" style="37" customWidth="1"/>
    <col min="16136" max="16136" width="14.5" style="37" customWidth="1"/>
    <col min="16137" max="16137" width="14.125" style="37" customWidth="1"/>
    <col min="16138" max="16138" width="13.75" style="37" customWidth="1"/>
    <col min="16139" max="16139" width="11.75" style="37" customWidth="1"/>
    <col min="16140" max="16140" width="11.375" style="37" customWidth="1"/>
    <col min="16141" max="16141" width="10.25" style="37" customWidth="1"/>
    <col min="16142" max="16142" width="10.375" style="37" customWidth="1"/>
    <col min="16143" max="16143" width="9.75" style="37" customWidth="1"/>
    <col min="16144" max="16144" width="6.875" style="37" customWidth="1"/>
    <col min="16145" max="16145" width="13.25" style="37" customWidth="1"/>
    <col min="16146" max="16146" width="11.5" style="37" customWidth="1"/>
    <col min="16147" max="16384" width="9" style="37"/>
  </cols>
  <sheetData>
    <row r="2" spans="2:18">
      <c r="B2" s="38"/>
      <c r="C2" s="38"/>
      <c r="D2" s="38"/>
      <c r="E2" s="39"/>
      <c r="F2" s="39"/>
      <c r="G2" s="39"/>
      <c r="H2" s="39"/>
      <c r="I2" s="39"/>
      <c r="J2" s="39"/>
      <c r="K2" s="39"/>
      <c r="L2" s="39"/>
      <c r="M2" s="39"/>
      <c r="N2" s="39"/>
      <c r="O2" s="39"/>
      <c r="P2" s="39"/>
      <c r="Q2" s="39"/>
      <c r="R2" s="39"/>
    </row>
    <row r="3" spans="2:18" ht="4.5" customHeight="1">
      <c r="B3" s="40"/>
      <c r="C3" s="40"/>
      <c r="D3" s="41"/>
      <c r="E3" s="41"/>
      <c r="F3" s="41"/>
      <c r="G3" s="41"/>
      <c r="H3" s="41"/>
      <c r="I3" s="41"/>
      <c r="J3" s="41"/>
      <c r="K3" s="41"/>
      <c r="L3" s="41"/>
      <c r="M3" s="42"/>
    </row>
    <row r="4" spans="2:18" s="40" customFormat="1" ht="20.25" customHeight="1">
      <c r="B4" s="275" t="s">
        <v>300</v>
      </c>
      <c r="C4" s="275"/>
      <c r="D4" s="275"/>
      <c r="E4" s="275"/>
      <c r="F4" s="275"/>
      <c r="G4" s="275"/>
      <c r="H4" s="275"/>
      <c r="I4" s="275"/>
      <c r="J4" s="275"/>
      <c r="K4" s="275"/>
      <c r="L4" s="275"/>
      <c r="M4" s="275"/>
      <c r="N4" s="275"/>
      <c r="O4" s="275"/>
      <c r="P4" s="275"/>
      <c r="Q4" s="275"/>
      <c r="R4" s="275"/>
    </row>
    <row r="5" spans="2:18">
      <c r="B5" s="276"/>
      <c r="C5" s="276"/>
      <c r="D5" s="276"/>
      <c r="E5" s="276"/>
      <c r="F5" s="276"/>
      <c r="G5" s="276"/>
      <c r="H5" s="276"/>
      <c r="I5" s="276"/>
      <c r="J5" s="276"/>
      <c r="K5" s="276"/>
      <c r="L5" s="276"/>
      <c r="M5" s="276"/>
      <c r="N5" s="276"/>
      <c r="O5" s="276"/>
      <c r="P5" s="276"/>
      <c r="Q5" s="276"/>
      <c r="R5" s="276"/>
    </row>
    <row r="6" spans="2:18">
      <c r="B6" s="43"/>
      <c r="C6" s="44"/>
      <c r="D6" s="45"/>
      <c r="E6" s="45"/>
      <c r="F6" s="45"/>
      <c r="G6" s="46"/>
      <c r="H6" s="47"/>
      <c r="I6" s="47"/>
      <c r="J6" s="48"/>
      <c r="K6" s="49"/>
      <c r="L6" s="45"/>
      <c r="M6" s="45"/>
      <c r="N6" s="45"/>
      <c r="O6" s="50"/>
      <c r="P6" s="50"/>
      <c r="Q6" s="50"/>
      <c r="R6" s="51"/>
    </row>
    <row r="7" spans="2:18" ht="29.25" customHeight="1">
      <c r="B7" s="254" t="s">
        <v>45</v>
      </c>
      <c r="C7" s="254" t="s">
        <v>46</v>
      </c>
      <c r="D7" s="254" t="s">
        <v>47</v>
      </c>
      <c r="E7" s="254" t="s">
        <v>48</v>
      </c>
      <c r="F7" s="257" t="s">
        <v>164</v>
      </c>
      <c r="G7" s="258"/>
      <c r="H7" s="259"/>
      <c r="I7" s="260" t="s">
        <v>194</v>
      </c>
      <c r="J7" s="260" t="s">
        <v>163</v>
      </c>
      <c r="K7" s="263" t="s">
        <v>195</v>
      </c>
      <c r="L7" s="266" t="s">
        <v>196</v>
      </c>
      <c r="M7" s="267"/>
      <c r="N7" s="267"/>
      <c r="O7" s="268"/>
      <c r="P7" s="254" t="s">
        <v>49</v>
      </c>
      <c r="Q7" s="277" t="s">
        <v>50</v>
      </c>
      <c r="R7" s="278"/>
    </row>
    <row r="8" spans="2:18" ht="12" customHeight="1">
      <c r="B8" s="264"/>
      <c r="C8" s="264"/>
      <c r="D8" s="264"/>
      <c r="E8" s="264"/>
      <c r="F8" s="279" t="s">
        <v>51</v>
      </c>
      <c r="G8" s="272" t="s">
        <v>52</v>
      </c>
      <c r="H8" s="272" t="s">
        <v>53</v>
      </c>
      <c r="I8" s="261"/>
      <c r="J8" s="261"/>
      <c r="K8" s="264"/>
      <c r="L8" s="269"/>
      <c r="M8" s="270"/>
      <c r="N8" s="270"/>
      <c r="O8" s="271"/>
      <c r="P8" s="255"/>
      <c r="Q8" s="254" t="s">
        <v>58</v>
      </c>
      <c r="R8" s="254" t="s">
        <v>59</v>
      </c>
    </row>
    <row r="9" spans="2:18" ht="24" customHeight="1">
      <c r="B9" s="264"/>
      <c r="C9" s="264"/>
      <c r="D9" s="264"/>
      <c r="E9" s="264"/>
      <c r="F9" s="273"/>
      <c r="G9" s="273"/>
      <c r="H9" s="273"/>
      <c r="I9" s="261"/>
      <c r="J9" s="261"/>
      <c r="K9" s="264"/>
      <c r="L9" s="272" t="s">
        <v>54</v>
      </c>
      <c r="M9" s="272" t="s">
        <v>55</v>
      </c>
      <c r="N9" s="272" t="s">
        <v>56</v>
      </c>
      <c r="O9" s="272" t="s">
        <v>57</v>
      </c>
      <c r="P9" s="255"/>
      <c r="Q9" s="264"/>
      <c r="R9" s="264"/>
    </row>
    <row r="10" spans="2:18" ht="24" customHeight="1">
      <c r="B10" s="264"/>
      <c r="C10" s="264"/>
      <c r="D10" s="264"/>
      <c r="E10" s="264"/>
      <c r="F10" s="273"/>
      <c r="G10" s="273"/>
      <c r="H10" s="273"/>
      <c r="I10" s="261"/>
      <c r="J10" s="261"/>
      <c r="K10" s="264"/>
      <c r="L10" s="273"/>
      <c r="M10" s="273"/>
      <c r="N10" s="273"/>
      <c r="O10" s="273"/>
      <c r="P10" s="255"/>
      <c r="Q10" s="264"/>
      <c r="R10" s="264"/>
    </row>
    <row r="11" spans="2:18" ht="3" customHeight="1">
      <c r="B11" s="265"/>
      <c r="C11" s="265"/>
      <c r="D11" s="265"/>
      <c r="E11" s="265"/>
      <c r="F11" s="274"/>
      <c r="G11" s="274"/>
      <c r="H11" s="274"/>
      <c r="I11" s="262"/>
      <c r="J11" s="262"/>
      <c r="K11" s="265"/>
      <c r="L11" s="274"/>
      <c r="M11" s="274"/>
      <c r="N11" s="274"/>
      <c r="O11" s="274"/>
      <c r="P11" s="256"/>
      <c r="Q11" s="265"/>
      <c r="R11" s="265"/>
    </row>
    <row r="12" spans="2:18">
      <c r="B12" s="52">
        <v>1</v>
      </c>
      <c r="C12" s="52">
        <v>2</v>
      </c>
      <c r="D12" s="52">
        <v>3</v>
      </c>
      <c r="E12" s="52">
        <v>4</v>
      </c>
      <c r="F12" s="53">
        <v>5</v>
      </c>
      <c r="G12" s="52">
        <v>6</v>
      </c>
      <c r="H12" s="52">
        <v>7</v>
      </c>
      <c r="I12" s="52">
        <v>8</v>
      </c>
      <c r="J12" s="52">
        <v>9</v>
      </c>
      <c r="K12" s="52">
        <v>10</v>
      </c>
      <c r="L12" s="52">
        <v>11</v>
      </c>
      <c r="M12" s="52">
        <v>12</v>
      </c>
      <c r="N12" s="52">
        <v>13</v>
      </c>
      <c r="O12" s="53">
        <v>14</v>
      </c>
      <c r="P12" s="54">
        <v>15</v>
      </c>
      <c r="Q12" s="54">
        <v>16</v>
      </c>
      <c r="R12" s="55">
        <v>17</v>
      </c>
    </row>
    <row r="13" spans="2:18">
      <c r="B13" s="56" t="s">
        <v>197</v>
      </c>
      <c r="C13" s="56"/>
      <c r="D13" s="56"/>
      <c r="E13" s="56"/>
      <c r="F13" s="57"/>
      <c r="G13" s="57"/>
      <c r="H13" s="57"/>
      <c r="I13" s="57"/>
      <c r="J13" s="57"/>
      <c r="K13" s="57"/>
      <c r="L13" s="57"/>
      <c r="M13" s="57"/>
      <c r="N13" s="57"/>
      <c r="O13" s="57"/>
      <c r="P13" s="57"/>
      <c r="Q13" s="57"/>
      <c r="R13" s="57"/>
    </row>
    <row r="14" spans="2:18">
      <c r="B14" s="58" t="s">
        <v>198</v>
      </c>
      <c r="C14" s="58"/>
      <c r="D14" s="59">
        <v>46773</v>
      </c>
      <c r="E14" s="58">
        <v>730</v>
      </c>
      <c r="F14" s="60">
        <f>SUM(F15:F17)</f>
        <v>450000000</v>
      </c>
      <c r="G14" s="60">
        <f>SUM(G15:G17)</f>
        <v>862720000</v>
      </c>
      <c r="H14" s="60">
        <f>SUM(H15:H17)</f>
        <v>450000000</v>
      </c>
      <c r="I14" s="60"/>
      <c r="J14" s="60"/>
      <c r="K14" s="60"/>
      <c r="L14" s="60"/>
      <c r="M14" s="60"/>
      <c r="N14" s="60"/>
      <c r="O14" s="60"/>
      <c r="P14" s="60">
        <v>2.25</v>
      </c>
      <c r="Q14" s="60"/>
      <c r="R14" s="60"/>
    </row>
    <row r="15" spans="2:18">
      <c r="B15" s="61" t="s">
        <v>60</v>
      </c>
      <c r="C15" s="62">
        <v>46043</v>
      </c>
      <c r="D15" s="56"/>
      <c r="E15" s="56"/>
      <c r="F15" s="57">
        <v>150000000</v>
      </c>
      <c r="G15" s="57">
        <v>336712000</v>
      </c>
      <c r="H15" s="57">
        <v>150000000</v>
      </c>
      <c r="I15" s="57">
        <v>149809504</v>
      </c>
      <c r="J15" s="57">
        <v>190496</v>
      </c>
      <c r="K15" s="57">
        <v>0</v>
      </c>
      <c r="L15" s="57">
        <v>99.74</v>
      </c>
      <c r="M15" s="57">
        <v>99.76</v>
      </c>
      <c r="N15" s="57">
        <v>100</v>
      </c>
      <c r="O15" s="57">
        <v>99.87</v>
      </c>
      <c r="P15" s="57">
        <v>2.25</v>
      </c>
      <c r="Q15" s="57">
        <v>2.4</v>
      </c>
      <c r="R15" s="57">
        <v>2.33</v>
      </c>
    </row>
    <row r="16" spans="2:18">
      <c r="B16" s="63" t="s">
        <v>61</v>
      </c>
      <c r="C16" s="64">
        <v>46078</v>
      </c>
      <c r="D16" s="65"/>
      <c r="E16" s="65"/>
      <c r="F16" s="66">
        <v>150000000</v>
      </c>
      <c r="G16" s="66">
        <v>285808000</v>
      </c>
      <c r="H16" s="66">
        <v>150000000</v>
      </c>
      <c r="I16" s="66">
        <v>150025429.11000001</v>
      </c>
      <c r="J16" s="66">
        <v>298201</v>
      </c>
      <c r="K16" s="66">
        <v>0</v>
      </c>
      <c r="L16" s="66">
        <v>99.67</v>
      </c>
      <c r="M16" s="66">
        <v>99.75</v>
      </c>
      <c r="N16" s="66">
        <v>100.02</v>
      </c>
      <c r="O16" s="66">
        <v>99.8</v>
      </c>
      <c r="P16" s="66">
        <v>2.25</v>
      </c>
      <c r="Q16" s="66">
        <v>2.44</v>
      </c>
      <c r="R16" s="66">
        <v>2.37</v>
      </c>
    </row>
    <row r="17" spans="2:18" ht="12.75" thickBot="1">
      <c r="B17" s="63" t="s">
        <v>62</v>
      </c>
      <c r="C17" s="64">
        <v>46106</v>
      </c>
      <c r="D17" s="65"/>
      <c r="E17" s="65"/>
      <c r="F17" s="66">
        <v>150000000</v>
      </c>
      <c r="G17" s="66">
        <v>240200000</v>
      </c>
      <c r="H17" s="66">
        <v>150000000</v>
      </c>
      <c r="I17" s="66">
        <v>149118649.19</v>
      </c>
      <c r="J17" s="66">
        <v>1463885</v>
      </c>
      <c r="K17" s="66">
        <v>0</v>
      </c>
      <c r="L17" s="66">
        <v>98.89</v>
      </c>
      <c r="M17" s="66">
        <v>98.8</v>
      </c>
      <c r="N17" s="66">
        <v>99.47</v>
      </c>
      <c r="O17" s="66">
        <v>99.02</v>
      </c>
      <c r="P17" s="66">
        <v>2.25</v>
      </c>
      <c r="Q17" s="66">
        <v>2.9</v>
      </c>
      <c r="R17" s="66">
        <v>2.82</v>
      </c>
    </row>
    <row r="18" spans="2:18" ht="13.5" thickTop="1" thickBot="1">
      <c r="B18" s="67" t="s">
        <v>199</v>
      </c>
      <c r="C18" s="67"/>
      <c r="D18" s="67"/>
      <c r="E18" s="67"/>
      <c r="F18" s="68">
        <f>F14</f>
        <v>450000000</v>
      </c>
      <c r="G18" s="68">
        <f>G14</f>
        <v>862720000</v>
      </c>
      <c r="H18" s="68">
        <f>H14</f>
        <v>450000000</v>
      </c>
      <c r="I18" s="68">
        <f>SUM(I15:I17)</f>
        <v>448953582.30000001</v>
      </c>
      <c r="J18" s="68">
        <f>SUM(J15:J17)</f>
        <v>1952582</v>
      </c>
      <c r="K18" s="68">
        <f>SUM(K15:K17)</f>
        <v>0</v>
      </c>
      <c r="L18" s="68"/>
      <c r="M18" s="68"/>
      <c r="N18" s="68"/>
      <c r="O18" s="68"/>
      <c r="P18" s="68"/>
      <c r="Q18" s="68"/>
      <c r="R18" s="68"/>
    </row>
    <row r="19" spans="2:18" ht="12.75" thickTop="1">
      <c r="B19" s="69" t="s">
        <v>197</v>
      </c>
      <c r="C19" s="69"/>
      <c r="D19" s="69"/>
      <c r="E19" s="69"/>
      <c r="F19" s="70"/>
      <c r="G19" s="70"/>
      <c r="H19" s="70"/>
      <c r="I19" s="70"/>
      <c r="J19" s="70"/>
      <c r="K19" s="70"/>
      <c r="L19" s="70"/>
      <c r="M19" s="70"/>
      <c r="N19" s="70"/>
      <c r="O19" s="70"/>
      <c r="P19" s="70"/>
      <c r="Q19" s="70"/>
      <c r="R19" s="70"/>
    </row>
    <row r="20" spans="2:18">
      <c r="B20" s="58" t="s">
        <v>200</v>
      </c>
      <c r="C20" s="58"/>
      <c r="D20" s="59">
        <v>46494</v>
      </c>
      <c r="E20" s="58">
        <v>1095</v>
      </c>
      <c r="F20" s="60">
        <f>SUM(F21:F24)</f>
        <v>460162693.08000004</v>
      </c>
      <c r="G20" s="60">
        <f>SUM(G21:G24)</f>
        <v>732809190.97000003</v>
      </c>
      <c r="H20" s="60">
        <f>SUM(H21:H24)</f>
        <v>460162693.08000004</v>
      </c>
      <c r="I20" s="60"/>
      <c r="J20" s="60"/>
      <c r="K20" s="60"/>
      <c r="L20" s="60"/>
      <c r="M20" s="60"/>
      <c r="N20" s="60"/>
      <c r="O20" s="60"/>
      <c r="P20" s="60">
        <v>3</v>
      </c>
      <c r="Q20" s="60"/>
      <c r="R20" s="60"/>
    </row>
    <row r="21" spans="2:18">
      <c r="B21" s="61" t="s">
        <v>60</v>
      </c>
      <c r="C21" s="62">
        <v>45399</v>
      </c>
      <c r="D21" s="56"/>
      <c r="E21" s="56"/>
      <c r="F21" s="57">
        <v>102258376.23999999</v>
      </c>
      <c r="G21" s="57">
        <v>262037089.11000001</v>
      </c>
      <c r="H21" s="57">
        <v>102258376.23999999</v>
      </c>
      <c r="I21" s="57">
        <v>102286842.41</v>
      </c>
      <c r="J21" s="57">
        <v>4908.3999999999996</v>
      </c>
      <c r="K21" s="57">
        <v>33374.57</v>
      </c>
      <c r="L21" s="57">
        <v>99.5</v>
      </c>
      <c r="M21" s="57">
        <v>99.81</v>
      </c>
      <c r="N21" s="57">
        <v>100.34</v>
      </c>
      <c r="O21" s="57">
        <v>100.03</v>
      </c>
      <c r="P21" s="57">
        <v>3</v>
      </c>
      <c r="Q21" s="57">
        <v>3.2</v>
      </c>
      <c r="R21" s="57">
        <v>3.01</v>
      </c>
    </row>
    <row r="22" spans="2:18">
      <c r="B22" s="63" t="s">
        <v>61</v>
      </c>
      <c r="C22" s="64">
        <v>45441</v>
      </c>
      <c r="D22" s="65"/>
      <c r="E22" s="65"/>
      <c r="F22" s="66">
        <v>153387564.36000001</v>
      </c>
      <c r="G22" s="66">
        <v>182497967.61000001</v>
      </c>
      <c r="H22" s="66">
        <v>153387564.36000001</v>
      </c>
      <c r="I22" s="66">
        <v>153137735.55000001</v>
      </c>
      <c r="J22" s="66">
        <v>779331.03</v>
      </c>
      <c r="K22" s="66">
        <v>0</v>
      </c>
      <c r="L22" s="66">
        <v>99.35</v>
      </c>
      <c r="M22" s="66">
        <v>99.23</v>
      </c>
      <c r="N22" s="66">
        <v>100.19</v>
      </c>
      <c r="O22" s="66">
        <v>99.49</v>
      </c>
      <c r="P22" s="66">
        <v>3</v>
      </c>
      <c r="Q22" s="66">
        <v>3.26</v>
      </c>
      <c r="R22" s="66">
        <v>3.21</v>
      </c>
    </row>
    <row r="23" spans="2:18">
      <c r="B23" s="63" t="s">
        <v>62</v>
      </c>
      <c r="C23" s="64">
        <v>45469</v>
      </c>
      <c r="D23" s="65"/>
      <c r="E23" s="65"/>
      <c r="F23" s="66">
        <v>102258376.23999999</v>
      </c>
      <c r="G23" s="66">
        <v>112266914.81</v>
      </c>
      <c r="H23" s="66">
        <v>102258376.23999999</v>
      </c>
      <c r="I23" s="66">
        <v>101738224.88</v>
      </c>
      <c r="J23" s="66">
        <v>1108487.19</v>
      </c>
      <c r="K23" s="66">
        <v>0</v>
      </c>
      <c r="L23" s="66">
        <v>98.8</v>
      </c>
      <c r="M23" s="66">
        <v>98.49</v>
      </c>
      <c r="N23" s="66">
        <v>99.33</v>
      </c>
      <c r="O23" s="66">
        <v>98.92</v>
      </c>
      <c r="P23" s="66">
        <v>3</v>
      </c>
      <c r="Q23" s="66">
        <v>3.48</v>
      </c>
      <c r="R23" s="66">
        <v>3.44</v>
      </c>
    </row>
    <row r="24" spans="2:18">
      <c r="B24" s="63" t="s">
        <v>63</v>
      </c>
      <c r="C24" s="64">
        <v>45497</v>
      </c>
      <c r="D24" s="65"/>
      <c r="E24" s="65"/>
      <c r="F24" s="66">
        <v>102258376.23999999</v>
      </c>
      <c r="G24" s="66">
        <v>176007219.44</v>
      </c>
      <c r="H24" s="66">
        <v>102258376.23999999</v>
      </c>
      <c r="I24" s="66">
        <v>101485314.76000001</v>
      </c>
      <c r="J24" s="66">
        <v>1596731.69</v>
      </c>
      <c r="K24" s="66">
        <v>0</v>
      </c>
      <c r="L24" s="66">
        <v>98.2</v>
      </c>
      <c r="M24" s="66">
        <v>98.19</v>
      </c>
      <c r="N24" s="66">
        <v>98.68</v>
      </c>
      <c r="O24" s="66">
        <v>98.44</v>
      </c>
      <c r="P24" s="66">
        <v>3</v>
      </c>
      <c r="Q24" s="66">
        <v>3.73</v>
      </c>
      <c r="R24" s="66">
        <v>3.64</v>
      </c>
    </row>
    <row r="25" spans="2:18">
      <c r="B25" s="58" t="s">
        <v>201</v>
      </c>
      <c r="C25" s="58"/>
      <c r="D25" s="59">
        <v>46774</v>
      </c>
      <c r="E25" s="58">
        <v>1095</v>
      </c>
      <c r="F25" s="60">
        <f>SUM(F26:F31)</f>
        <v>818067009.92000008</v>
      </c>
      <c r="G25" s="60">
        <f>SUM(G26:G31)</f>
        <v>1324707157.5699999</v>
      </c>
      <c r="H25" s="60">
        <f>SUM(H26:H31)</f>
        <v>818067009.92000008</v>
      </c>
      <c r="I25" s="60"/>
      <c r="J25" s="60"/>
      <c r="K25" s="60"/>
      <c r="L25" s="60"/>
      <c r="M25" s="60"/>
      <c r="N25" s="60"/>
      <c r="O25" s="60"/>
      <c r="P25" s="60">
        <v>2.75</v>
      </c>
      <c r="Q25" s="60"/>
      <c r="R25" s="60"/>
    </row>
    <row r="26" spans="2:18">
      <c r="B26" s="61" t="s">
        <v>60</v>
      </c>
      <c r="C26" s="62">
        <v>45679</v>
      </c>
      <c r="D26" s="56"/>
      <c r="E26" s="56"/>
      <c r="F26" s="57">
        <v>153387564.36000001</v>
      </c>
      <c r="G26" s="57">
        <v>232592812.25999999</v>
      </c>
      <c r="H26" s="57">
        <v>153387564.36000001</v>
      </c>
      <c r="I26" s="57">
        <v>152830624.34</v>
      </c>
      <c r="J26" s="57">
        <v>556940.02</v>
      </c>
      <c r="K26" s="57">
        <v>0</v>
      </c>
      <c r="L26" s="57">
        <v>99.41</v>
      </c>
      <c r="M26" s="57">
        <v>99.43</v>
      </c>
      <c r="N26" s="57">
        <v>100</v>
      </c>
      <c r="O26" s="57">
        <v>99.64</v>
      </c>
      <c r="P26" s="57">
        <v>2.75</v>
      </c>
      <c r="Q26" s="57">
        <v>2.98</v>
      </c>
      <c r="R26" s="57">
        <v>2.9</v>
      </c>
    </row>
    <row r="27" spans="2:18">
      <c r="B27" s="63" t="s">
        <v>61</v>
      </c>
      <c r="C27" s="64">
        <v>45700</v>
      </c>
      <c r="D27" s="65"/>
      <c r="E27" s="65"/>
      <c r="F27" s="66">
        <v>51129188.119999997</v>
      </c>
      <c r="G27" s="66">
        <v>113143780.39</v>
      </c>
      <c r="H27" s="66">
        <v>51129188.119999997</v>
      </c>
      <c r="I27" s="66">
        <v>51219741.100000001</v>
      </c>
      <c r="J27" s="66">
        <v>22779.95</v>
      </c>
      <c r="K27" s="66">
        <v>32436.73</v>
      </c>
      <c r="L27" s="66">
        <v>99.64</v>
      </c>
      <c r="M27" s="66">
        <v>99.75</v>
      </c>
      <c r="N27" s="66">
        <v>100.55</v>
      </c>
      <c r="O27" s="66">
        <v>100.02</v>
      </c>
      <c r="P27" s="66">
        <v>2.75</v>
      </c>
      <c r="Q27" s="66">
        <v>2.9</v>
      </c>
      <c r="R27" s="66">
        <v>2.76</v>
      </c>
    </row>
    <row r="28" spans="2:18">
      <c r="B28" s="63" t="s">
        <v>72</v>
      </c>
      <c r="C28" s="64">
        <v>45728</v>
      </c>
      <c r="D28" s="65"/>
      <c r="E28" s="65"/>
      <c r="F28" s="66">
        <v>51129188.119999997</v>
      </c>
      <c r="G28" s="66">
        <v>96992069.859999999</v>
      </c>
      <c r="H28" s="66">
        <v>51129188.119999997</v>
      </c>
      <c r="I28" s="66">
        <v>51198993.810000002</v>
      </c>
      <c r="J28" s="66">
        <v>118952.06</v>
      </c>
      <c r="K28" s="66">
        <v>0</v>
      </c>
      <c r="L28" s="66">
        <v>99.47</v>
      </c>
      <c r="M28" s="66">
        <v>99.47</v>
      </c>
      <c r="N28" s="66">
        <v>100</v>
      </c>
      <c r="O28" s="66">
        <v>99.77</v>
      </c>
      <c r="P28" s="66">
        <v>2.75</v>
      </c>
      <c r="Q28" s="66">
        <v>2.97</v>
      </c>
      <c r="R28" s="66">
        <v>2.85</v>
      </c>
    </row>
    <row r="29" spans="2:18">
      <c r="B29" s="63" t="s">
        <v>63</v>
      </c>
      <c r="C29" s="64">
        <v>45756</v>
      </c>
      <c r="D29" s="65"/>
      <c r="E29" s="65"/>
      <c r="F29" s="66">
        <v>255645940.59999999</v>
      </c>
      <c r="G29" s="66">
        <v>496924579.32999998</v>
      </c>
      <c r="H29" s="66">
        <v>255645940.59999999</v>
      </c>
      <c r="I29" s="66">
        <v>256405763.77000001</v>
      </c>
      <c r="J29" s="66">
        <v>723273.5</v>
      </c>
      <c r="K29" s="66">
        <v>0</v>
      </c>
      <c r="L29" s="66">
        <v>99.49</v>
      </c>
      <c r="M29" s="66">
        <v>99.52</v>
      </c>
      <c r="N29" s="66">
        <v>100.13</v>
      </c>
      <c r="O29" s="66">
        <v>99.72</v>
      </c>
      <c r="P29" s="66">
        <v>2.75</v>
      </c>
      <c r="Q29" s="66">
        <v>2.96</v>
      </c>
      <c r="R29" s="66">
        <v>2.88</v>
      </c>
    </row>
    <row r="30" spans="2:18">
      <c r="B30" s="63" t="s">
        <v>65</v>
      </c>
      <c r="C30" s="64">
        <v>45896</v>
      </c>
      <c r="D30" s="65"/>
      <c r="E30" s="65"/>
      <c r="F30" s="66">
        <v>153387564.36000001</v>
      </c>
      <c r="G30" s="66">
        <v>197793264.24000001</v>
      </c>
      <c r="H30" s="66">
        <v>153387564.36000001</v>
      </c>
      <c r="I30" s="66">
        <v>155103497.58000001</v>
      </c>
      <c r="J30" s="66">
        <v>0</v>
      </c>
      <c r="K30" s="66">
        <v>1299895.7</v>
      </c>
      <c r="L30" s="66">
        <v>100.73</v>
      </c>
      <c r="M30" s="66">
        <v>100.6</v>
      </c>
      <c r="N30" s="66">
        <v>101.21</v>
      </c>
      <c r="O30" s="66">
        <v>100.85</v>
      </c>
      <c r="P30" s="66">
        <v>2.75</v>
      </c>
      <c r="Q30" s="66">
        <v>2.4500000000000002</v>
      </c>
      <c r="R30" s="66">
        <v>2.4</v>
      </c>
    </row>
    <row r="31" spans="2:18" ht="12.75" thickBot="1">
      <c r="B31" s="63" t="s">
        <v>73</v>
      </c>
      <c r="C31" s="64">
        <v>45952</v>
      </c>
      <c r="D31" s="65"/>
      <c r="E31" s="65"/>
      <c r="F31" s="66">
        <v>153387564.36000001</v>
      </c>
      <c r="G31" s="66">
        <v>187260651.49000001</v>
      </c>
      <c r="H31" s="66">
        <v>153387564.36000001</v>
      </c>
      <c r="I31" s="66">
        <v>155436363.06999999</v>
      </c>
      <c r="J31" s="66">
        <v>0</v>
      </c>
      <c r="K31" s="66">
        <v>985591.79</v>
      </c>
      <c r="L31" s="66">
        <v>100.54</v>
      </c>
      <c r="M31" s="66">
        <v>100.43</v>
      </c>
      <c r="N31" s="66">
        <v>101.09</v>
      </c>
      <c r="O31" s="66">
        <v>100.64</v>
      </c>
      <c r="P31" s="66">
        <v>2.75</v>
      </c>
      <c r="Q31" s="66">
        <v>2.52</v>
      </c>
      <c r="R31" s="66">
        <v>2.4700000000000002</v>
      </c>
    </row>
    <row r="32" spans="2:18" ht="13.5" thickTop="1" thickBot="1">
      <c r="B32" s="67" t="s">
        <v>202</v>
      </c>
      <c r="C32" s="67"/>
      <c r="D32" s="67"/>
      <c r="E32" s="67"/>
      <c r="F32" s="68">
        <f>F25+F20</f>
        <v>1278229703</v>
      </c>
      <c r="G32" s="68">
        <f>G20+G25</f>
        <v>2057516348.54</v>
      </c>
      <c r="H32" s="68">
        <f>H20+H25</f>
        <v>1278229703</v>
      </c>
      <c r="I32" s="68">
        <f>SUM(I21:I31)</f>
        <v>1280843101.27</v>
      </c>
      <c r="J32" s="68">
        <f>SUM(J21:J31)</f>
        <v>4911403.84</v>
      </c>
      <c r="K32" s="68">
        <f>SUM(K21:K31)</f>
        <v>2351298.79</v>
      </c>
      <c r="L32" s="68"/>
      <c r="M32" s="68"/>
      <c r="N32" s="68"/>
      <c r="O32" s="68"/>
      <c r="P32" s="68"/>
      <c r="Q32" s="68"/>
      <c r="R32" s="68"/>
    </row>
    <row r="33" spans="2:18" ht="12.75" thickTop="1">
      <c r="B33" s="69" t="s">
        <v>197</v>
      </c>
      <c r="C33" s="69"/>
      <c r="D33" s="69"/>
      <c r="E33" s="69"/>
      <c r="F33" s="70"/>
      <c r="G33" s="70"/>
      <c r="H33" s="70"/>
      <c r="I33" s="70"/>
      <c r="J33" s="70"/>
      <c r="K33" s="70"/>
      <c r="L33" s="70"/>
      <c r="M33" s="70"/>
      <c r="N33" s="70"/>
      <c r="O33" s="70"/>
      <c r="P33" s="70"/>
      <c r="Q33" s="70"/>
      <c r="R33" s="70"/>
    </row>
    <row r="34" spans="2:18">
      <c r="B34" s="58" t="s">
        <v>203</v>
      </c>
      <c r="C34" s="58"/>
      <c r="D34" s="59">
        <v>47876</v>
      </c>
      <c r="E34" s="58">
        <v>1826</v>
      </c>
      <c r="F34" s="60">
        <f>SUM(F35:F39)</f>
        <v>700000000</v>
      </c>
      <c r="G34" s="60">
        <f>SUM(G35:G39)</f>
        <v>1081365000</v>
      </c>
      <c r="H34" s="60">
        <f>SUM(H35:H39)</f>
        <v>700000000</v>
      </c>
      <c r="I34" s="60"/>
      <c r="J34" s="60"/>
      <c r="K34" s="60"/>
      <c r="L34" s="60"/>
      <c r="M34" s="60"/>
      <c r="N34" s="60"/>
      <c r="O34" s="60"/>
      <c r="P34" s="60">
        <v>2.75</v>
      </c>
      <c r="Q34" s="60"/>
      <c r="R34" s="60"/>
    </row>
    <row r="35" spans="2:18">
      <c r="B35" s="61" t="s">
        <v>60</v>
      </c>
      <c r="C35" s="62">
        <v>46050</v>
      </c>
      <c r="D35" s="56"/>
      <c r="E35" s="56"/>
      <c r="F35" s="57">
        <v>150000000</v>
      </c>
      <c r="G35" s="57">
        <v>224370000</v>
      </c>
      <c r="H35" s="57">
        <v>150000000</v>
      </c>
      <c r="I35" s="57">
        <v>148847183</v>
      </c>
      <c r="J35" s="57">
        <v>1152817</v>
      </c>
      <c r="K35" s="57">
        <v>0</v>
      </c>
      <c r="L35" s="57">
        <v>99.02</v>
      </c>
      <c r="M35" s="57">
        <v>98.89</v>
      </c>
      <c r="N35" s="57">
        <v>99.68</v>
      </c>
      <c r="O35" s="57">
        <v>99.23</v>
      </c>
      <c r="P35" s="57">
        <v>2.75</v>
      </c>
      <c r="Q35" s="57">
        <v>2.98</v>
      </c>
      <c r="R35" s="57">
        <v>2.94</v>
      </c>
    </row>
    <row r="36" spans="2:18">
      <c r="B36" s="63" t="s">
        <v>61</v>
      </c>
      <c r="C36" s="64">
        <v>46092</v>
      </c>
      <c r="D36" s="65"/>
      <c r="E36" s="65"/>
      <c r="F36" s="66">
        <v>150000000</v>
      </c>
      <c r="G36" s="66">
        <v>275540000</v>
      </c>
      <c r="H36" s="66">
        <v>150000000</v>
      </c>
      <c r="I36" s="66">
        <v>148736382.52000001</v>
      </c>
      <c r="J36" s="66">
        <v>1738275</v>
      </c>
      <c r="K36" s="66">
        <v>0</v>
      </c>
      <c r="L36" s="66">
        <v>98.57</v>
      </c>
      <c r="M36" s="66">
        <v>98.51</v>
      </c>
      <c r="N36" s="66">
        <v>99.64</v>
      </c>
      <c r="O36" s="66">
        <v>98.84</v>
      </c>
      <c r="P36" s="66">
        <v>2.75</v>
      </c>
      <c r="Q36" s="66">
        <v>3.09</v>
      </c>
      <c r="R36" s="66">
        <v>3.03</v>
      </c>
    </row>
    <row r="37" spans="2:18">
      <c r="B37" s="63" t="s">
        <v>72</v>
      </c>
      <c r="C37" s="82">
        <v>46134</v>
      </c>
      <c r="D37" s="65"/>
      <c r="E37" s="65"/>
      <c r="F37" s="84">
        <v>150000000</v>
      </c>
      <c r="G37" s="84">
        <v>224100000</v>
      </c>
      <c r="H37" s="84">
        <v>150000000</v>
      </c>
      <c r="I37" s="84">
        <v>147301435.08000001</v>
      </c>
      <c r="J37" s="84">
        <v>3647880</v>
      </c>
      <c r="K37" s="84">
        <v>0</v>
      </c>
      <c r="L37" s="84">
        <v>97.16</v>
      </c>
      <c r="M37" s="84">
        <v>97.25</v>
      </c>
      <c r="N37" s="84">
        <v>98.13</v>
      </c>
      <c r="O37" s="84">
        <v>97.57</v>
      </c>
      <c r="P37" s="84">
        <v>2.75</v>
      </c>
      <c r="Q37" s="84">
        <v>3.43</v>
      </c>
      <c r="R37" s="84">
        <v>3.33</v>
      </c>
    </row>
    <row r="38" spans="2:18">
      <c r="B38" s="63" t="s">
        <v>72</v>
      </c>
      <c r="C38" s="82">
        <v>46232</v>
      </c>
      <c r="D38" s="65"/>
      <c r="E38" s="65"/>
      <c r="F38" s="84">
        <v>100000000</v>
      </c>
      <c r="G38" s="84">
        <v>183950000</v>
      </c>
      <c r="H38" s="84">
        <v>100000000</v>
      </c>
      <c r="I38" s="84">
        <v>97304159.209999993</v>
      </c>
      <c r="J38" s="84">
        <v>2703375</v>
      </c>
      <c r="K38" s="84">
        <v>0</v>
      </c>
      <c r="L38" s="84">
        <v>96.94</v>
      </c>
      <c r="M38" s="84">
        <v>96.95</v>
      </c>
      <c r="N38" s="84">
        <v>97.71</v>
      </c>
      <c r="O38" s="84">
        <v>97.3</v>
      </c>
      <c r="P38" s="84">
        <v>2.75</v>
      </c>
      <c r="Q38" s="84">
        <v>3.52</v>
      </c>
      <c r="R38" s="84">
        <v>3.43</v>
      </c>
    </row>
    <row r="39" spans="2:18" ht="12.75" thickBot="1">
      <c r="B39" s="63" t="s">
        <v>63</v>
      </c>
      <c r="C39" s="82">
        <v>46295</v>
      </c>
      <c r="D39" s="65"/>
      <c r="E39" s="65"/>
      <c r="F39" s="84">
        <v>150000000</v>
      </c>
      <c r="G39" s="84">
        <v>173405000</v>
      </c>
      <c r="H39" s="84">
        <v>150000000</v>
      </c>
      <c r="I39" s="84">
        <v>143434892.19</v>
      </c>
      <c r="J39" s="84">
        <v>7288395.4900000002</v>
      </c>
      <c r="K39" s="84">
        <v>0</v>
      </c>
      <c r="L39" s="84">
        <v>95.02</v>
      </c>
      <c r="M39" s="84">
        <v>94.55</v>
      </c>
      <c r="N39" s="84">
        <v>96.04</v>
      </c>
      <c r="O39" s="84">
        <v>95.14</v>
      </c>
      <c r="P39" s="84">
        <v>2.75</v>
      </c>
      <c r="Q39" s="84">
        <v>4.05</v>
      </c>
      <c r="R39" s="196">
        <v>4.0199999999999996</v>
      </c>
    </row>
    <row r="40" spans="2:18" ht="13.5" thickTop="1" thickBot="1">
      <c r="B40" s="67" t="s">
        <v>66</v>
      </c>
      <c r="C40" s="67"/>
      <c r="D40" s="67"/>
      <c r="E40" s="67"/>
      <c r="F40" s="68">
        <f>F34</f>
        <v>700000000</v>
      </c>
      <c r="G40" s="68">
        <f>G34</f>
        <v>1081365000</v>
      </c>
      <c r="H40" s="68">
        <f>H34</f>
        <v>700000000</v>
      </c>
      <c r="I40" s="68">
        <f>SUM(I35:I39)</f>
        <v>685624052</v>
      </c>
      <c r="J40" s="68">
        <f>SUM(J35:J37)</f>
        <v>6538972</v>
      </c>
      <c r="K40" s="68">
        <f>SUM(K35:K39)</f>
        <v>0</v>
      </c>
      <c r="L40" s="68"/>
      <c r="M40" s="68"/>
      <c r="N40" s="68"/>
      <c r="O40" s="68"/>
      <c r="P40" s="68"/>
      <c r="Q40" s="68"/>
      <c r="R40" s="68"/>
    </row>
    <row r="41" spans="2:18" ht="13.5" thickTop="1" thickBot="1">
      <c r="B41" s="67" t="s">
        <v>68</v>
      </c>
      <c r="C41" s="67"/>
      <c r="D41" s="67"/>
      <c r="E41" s="67"/>
      <c r="F41" s="68">
        <f t="shared" ref="F41:K41" si="0">F18+F32+F40</f>
        <v>2428229703</v>
      </c>
      <c r="G41" s="68">
        <f t="shared" si="0"/>
        <v>4001601348.54</v>
      </c>
      <c r="H41" s="68">
        <f t="shared" si="0"/>
        <v>2428229703</v>
      </c>
      <c r="I41" s="68">
        <f t="shared" si="0"/>
        <v>2415420735.5699997</v>
      </c>
      <c r="J41" s="68">
        <f t="shared" si="0"/>
        <v>13402957.84</v>
      </c>
      <c r="K41" s="68">
        <f t="shared" si="0"/>
        <v>2351298.79</v>
      </c>
      <c r="L41" s="68"/>
      <c r="M41" s="68"/>
      <c r="N41" s="68"/>
      <c r="O41" s="68"/>
      <c r="P41" s="68"/>
      <c r="Q41" s="68"/>
      <c r="R41" s="68"/>
    </row>
    <row r="42" spans="2:18" ht="12.75" thickTop="1">
      <c r="B42" s="69" t="s">
        <v>197</v>
      </c>
      <c r="C42" s="69"/>
      <c r="D42" s="69"/>
      <c r="E42" s="69"/>
      <c r="F42" s="70"/>
      <c r="G42" s="70"/>
      <c r="H42" s="70"/>
      <c r="I42" s="70"/>
      <c r="J42" s="70"/>
      <c r="K42" s="70"/>
      <c r="L42" s="70"/>
      <c r="M42" s="70"/>
      <c r="N42" s="70"/>
      <c r="O42" s="70"/>
      <c r="P42" s="70"/>
      <c r="Q42" s="70"/>
      <c r="R42" s="70"/>
    </row>
    <row r="43" spans="2:18">
      <c r="B43" s="58" t="s">
        <v>204</v>
      </c>
      <c r="C43" s="58"/>
      <c r="D43" s="59">
        <v>46840</v>
      </c>
      <c r="E43" s="58">
        <v>2008</v>
      </c>
      <c r="F43" s="60">
        <f>F44+F45</f>
        <v>204516752.47999999</v>
      </c>
      <c r="G43" s="60">
        <f>G44+G45</f>
        <v>210677819.65000001</v>
      </c>
      <c r="H43" s="60">
        <f>H44+H45</f>
        <v>168981966.74000001</v>
      </c>
      <c r="I43" s="60"/>
      <c r="J43" s="60"/>
      <c r="K43" s="60"/>
      <c r="L43" s="60"/>
      <c r="M43" s="60"/>
      <c r="N43" s="60"/>
      <c r="O43" s="60"/>
      <c r="P43" s="60">
        <v>3.2</v>
      </c>
      <c r="Q43" s="60"/>
      <c r="R43" s="60"/>
    </row>
    <row r="44" spans="2:18">
      <c r="B44" s="61" t="s">
        <v>60</v>
      </c>
      <c r="C44" s="62">
        <v>44832</v>
      </c>
      <c r="D44" s="56"/>
      <c r="E44" s="56"/>
      <c r="F44" s="57">
        <v>102258376.23999999</v>
      </c>
      <c r="G44" s="57">
        <v>104226849.98</v>
      </c>
      <c r="H44" s="57">
        <v>76668217.590000004</v>
      </c>
      <c r="I44" s="57">
        <v>73361025.75</v>
      </c>
      <c r="J44" s="57">
        <v>3307191.83</v>
      </c>
      <c r="K44" s="57">
        <v>0</v>
      </c>
      <c r="L44" s="57">
        <v>94.65</v>
      </c>
      <c r="M44" s="57">
        <v>93.91</v>
      </c>
      <c r="N44" s="57">
        <v>97.53</v>
      </c>
      <c r="O44" s="57">
        <v>95.69</v>
      </c>
      <c r="P44" s="57">
        <v>3.2</v>
      </c>
      <c r="Q44" s="57">
        <v>4.3600000000000003</v>
      </c>
      <c r="R44" s="57">
        <v>4.13</v>
      </c>
    </row>
    <row r="45" spans="2:18" ht="12.75" thickBot="1">
      <c r="B45" s="63" t="s">
        <v>61</v>
      </c>
      <c r="C45" s="64">
        <v>44853</v>
      </c>
      <c r="D45" s="65"/>
      <c r="E45" s="65"/>
      <c r="F45" s="66">
        <v>102258376.23999999</v>
      </c>
      <c r="G45" s="66">
        <v>106450969.67</v>
      </c>
      <c r="H45" s="66">
        <v>92313749.150000006</v>
      </c>
      <c r="I45" s="66">
        <v>82363643.530000001</v>
      </c>
      <c r="J45" s="66">
        <v>10120064.119999999</v>
      </c>
      <c r="K45" s="66">
        <v>0</v>
      </c>
      <c r="L45" s="66">
        <v>88.31</v>
      </c>
      <c r="M45" s="66">
        <v>87.58</v>
      </c>
      <c r="N45" s="66">
        <v>96.5</v>
      </c>
      <c r="O45" s="66">
        <v>89.04</v>
      </c>
      <c r="P45" s="66">
        <v>3.2</v>
      </c>
      <c r="Q45" s="66">
        <v>5.82</v>
      </c>
      <c r="R45" s="66">
        <v>5.65</v>
      </c>
    </row>
    <row r="46" spans="2:18" ht="13.5" thickTop="1" thickBot="1">
      <c r="B46" s="67" t="s">
        <v>67</v>
      </c>
      <c r="C46" s="67"/>
      <c r="D46" s="67"/>
      <c r="E46" s="67"/>
      <c r="F46" s="68">
        <f>F43</f>
        <v>204516752.47999999</v>
      </c>
      <c r="G46" s="68">
        <f>G43</f>
        <v>210677819.65000001</v>
      </c>
      <c r="H46" s="68">
        <f>H43</f>
        <v>168981966.74000001</v>
      </c>
      <c r="I46" s="68">
        <f>SUM(I44:I45)</f>
        <v>155724669.28</v>
      </c>
      <c r="J46" s="68">
        <f>SUM(J44:J45)</f>
        <v>13427255.949999999</v>
      </c>
      <c r="K46" s="68">
        <f>SUM(K44:K45)</f>
        <v>0</v>
      </c>
      <c r="L46" s="68"/>
      <c r="M46" s="68"/>
      <c r="N46" s="68"/>
      <c r="O46" s="68"/>
      <c r="P46" s="68"/>
      <c r="Q46" s="68"/>
      <c r="R46" s="68"/>
    </row>
    <row r="47" spans="2:18" ht="12.75" thickTop="1">
      <c r="B47" s="69" t="s">
        <v>197</v>
      </c>
      <c r="C47" s="69"/>
      <c r="D47" s="69"/>
      <c r="E47" s="69"/>
      <c r="F47" s="70"/>
      <c r="G47" s="70"/>
      <c r="H47" s="70"/>
      <c r="I47" s="70"/>
      <c r="J47" s="70"/>
      <c r="K47" s="70"/>
      <c r="L47" s="70"/>
      <c r="M47" s="70"/>
      <c r="N47" s="70"/>
      <c r="O47" s="70"/>
      <c r="P47" s="70"/>
      <c r="Q47" s="70"/>
      <c r="R47" s="70"/>
    </row>
    <row r="48" spans="2:18">
      <c r="B48" s="58" t="s">
        <v>205</v>
      </c>
      <c r="C48" s="58"/>
      <c r="D48" s="59">
        <v>47618</v>
      </c>
      <c r="E48" s="58">
        <v>2191</v>
      </c>
      <c r="F48" s="60">
        <f>SUM(F49:F52)</f>
        <v>409033504.95999998</v>
      </c>
      <c r="G48" s="60">
        <f>SUM(G49:G52)</f>
        <v>735133319.36000001</v>
      </c>
      <c r="H48" s="60">
        <f>SUM(H49:H52)</f>
        <v>409033504.95999998</v>
      </c>
      <c r="I48" s="60"/>
      <c r="J48" s="60"/>
      <c r="K48" s="60"/>
      <c r="L48" s="60"/>
      <c r="M48" s="60"/>
      <c r="N48" s="60"/>
      <c r="O48" s="60"/>
      <c r="P48" s="60">
        <v>3.25</v>
      </c>
      <c r="Q48" s="60"/>
      <c r="R48" s="60"/>
    </row>
    <row r="49" spans="2:18">
      <c r="B49" s="61" t="s">
        <v>60</v>
      </c>
      <c r="C49" s="62">
        <v>45427</v>
      </c>
      <c r="D49" s="56"/>
      <c r="E49" s="56"/>
      <c r="F49" s="57">
        <v>102258376.23999999</v>
      </c>
      <c r="G49" s="57">
        <v>227702305.41999999</v>
      </c>
      <c r="H49" s="57">
        <v>102258376.23999999</v>
      </c>
      <c r="I49" s="57">
        <v>101838732.92</v>
      </c>
      <c r="J49" s="57">
        <v>419643.32</v>
      </c>
      <c r="K49" s="57">
        <v>0</v>
      </c>
      <c r="L49" s="57">
        <v>98.93</v>
      </c>
      <c r="M49" s="57">
        <v>99.39</v>
      </c>
      <c r="N49" s="57">
        <v>99.94</v>
      </c>
      <c r="O49" s="57">
        <v>99.59</v>
      </c>
      <c r="P49" s="57">
        <v>3.25</v>
      </c>
      <c r="Q49" s="57">
        <v>3.48</v>
      </c>
      <c r="R49" s="57">
        <v>3.35</v>
      </c>
    </row>
    <row r="50" spans="2:18">
      <c r="B50" s="63" t="s">
        <v>61</v>
      </c>
      <c r="C50" s="64">
        <v>45455</v>
      </c>
      <c r="D50" s="65"/>
      <c r="E50" s="65"/>
      <c r="F50" s="66">
        <v>102258376.23999999</v>
      </c>
      <c r="G50" s="66">
        <v>135604832.72999999</v>
      </c>
      <c r="H50" s="66">
        <v>102258376.23999999</v>
      </c>
      <c r="I50" s="66">
        <v>101123283.52</v>
      </c>
      <c r="J50" s="66">
        <v>1390038.24</v>
      </c>
      <c r="K50" s="66">
        <v>0</v>
      </c>
      <c r="L50" s="66">
        <v>98.41</v>
      </c>
      <c r="M50" s="66">
        <v>98.14</v>
      </c>
      <c r="N50" s="66">
        <v>99.31</v>
      </c>
      <c r="O50" s="66">
        <v>98.64</v>
      </c>
      <c r="P50" s="66">
        <v>3.25</v>
      </c>
      <c r="Q50" s="66">
        <v>3.58</v>
      </c>
      <c r="R50" s="66">
        <v>3.54</v>
      </c>
    </row>
    <row r="51" spans="2:18">
      <c r="B51" s="63" t="s">
        <v>62</v>
      </c>
      <c r="C51" s="64">
        <v>45483</v>
      </c>
      <c r="D51" s="65"/>
      <c r="E51" s="65"/>
      <c r="F51" s="66">
        <v>102258376.23999999</v>
      </c>
      <c r="G51" s="66">
        <v>132615309.09999999</v>
      </c>
      <c r="H51" s="66">
        <v>102258376.23999999</v>
      </c>
      <c r="I51" s="66">
        <v>99937995.569999993</v>
      </c>
      <c r="J51" s="66">
        <v>2830271.75</v>
      </c>
      <c r="K51" s="66">
        <v>0</v>
      </c>
      <c r="L51" s="66">
        <v>97</v>
      </c>
      <c r="M51" s="66">
        <v>96.45</v>
      </c>
      <c r="N51" s="66">
        <v>98.1</v>
      </c>
      <c r="O51" s="66">
        <v>97.23</v>
      </c>
      <c r="P51" s="66">
        <v>3.25</v>
      </c>
      <c r="Q51" s="66">
        <v>3.86</v>
      </c>
      <c r="R51" s="66">
        <v>3.82</v>
      </c>
    </row>
    <row r="52" spans="2:18" ht="12.75" thickBot="1">
      <c r="B52" s="63" t="s">
        <v>63</v>
      </c>
      <c r="C52" s="64">
        <v>45532</v>
      </c>
      <c r="D52" s="65"/>
      <c r="E52" s="65"/>
      <c r="F52" s="66">
        <v>102258376.23999999</v>
      </c>
      <c r="G52" s="66">
        <v>239210872.11000001</v>
      </c>
      <c r="H52" s="66">
        <v>102258376.23999999</v>
      </c>
      <c r="I52" s="66">
        <v>100503671.62</v>
      </c>
      <c r="J52" s="66">
        <v>2710750.42</v>
      </c>
      <c r="K52" s="66">
        <v>0</v>
      </c>
      <c r="L52" s="66">
        <v>96.79</v>
      </c>
      <c r="M52" s="66">
        <v>97.1</v>
      </c>
      <c r="N52" s="66">
        <v>97.84</v>
      </c>
      <c r="O52" s="66">
        <v>97.35</v>
      </c>
      <c r="P52" s="66">
        <v>3.25</v>
      </c>
      <c r="Q52" s="66">
        <v>3.92</v>
      </c>
      <c r="R52" s="66">
        <v>3.8</v>
      </c>
    </row>
    <row r="53" spans="2:18" ht="13.5" thickTop="1" thickBot="1">
      <c r="B53" s="67" t="s">
        <v>206</v>
      </c>
      <c r="C53" s="67"/>
      <c r="D53" s="67"/>
      <c r="E53" s="67"/>
      <c r="F53" s="68">
        <f>F48</f>
        <v>409033504.95999998</v>
      </c>
      <c r="G53" s="68">
        <f>G48</f>
        <v>735133319.36000001</v>
      </c>
      <c r="H53" s="68">
        <f>H48</f>
        <v>409033504.95999998</v>
      </c>
      <c r="I53" s="68">
        <f>SUM(I49:I52)</f>
        <v>403403683.63</v>
      </c>
      <c r="J53" s="68">
        <f>SUM(J49:J52)</f>
        <v>7350703.7300000004</v>
      </c>
      <c r="K53" s="68">
        <f>SUM(K49:K52)</f>
        <v>0</v>
      </c>
      <c r="L53" s="68"/>
      <c r="M53" s="68"/>
      <c r="N53" s="68"/>
      <c r="O53" s="68"/>
      <c r="P53" s="68"/>
      <c r="Q53" s="68"/>
      <c r="R53" s="68"/>
    </row>
    <row r="54" spans="2:18" ht="12.75" thickTop="1">
      <c r="B54" s="69" t="s">
        <v>197</v>
      </c>
      <c r="C54" s="69"/>
      <c r="D54" s="69"/>
      <c r="E54" s="69"/>
      <c r="F54" s="70"/>
      <c r="G54" s="70"/>
      <c r="H54" s="70"/>
      <c r="I54" s="70"/>
      <c r="J54" s="70"/>
      <c r="K54" s="70"/>
      <c r="L54" s="70"/>
      <c r="M54" s="70"/>
      <c r="N54" s="70"/>
      <c r="O54" s="70"/>
      <c r="P54" s="70"/>
      <c r="Q54" s="70"/>
      <c r="R54" s="70"/>
    </row>
    <row r="55" spans="2:18">
      <c r="B55" s="58" t="s">
        <v>207</v>
      </c>
      <c r="C55" s="58"/>
      <c r="D55" s="59">
        <v>48242</v>
      </c>
      <c r="E55" s="58">
        <v>2556</v>
      </c>
      <c r="F55" s="60">
        <f>SUM(F56:F62)</f>
        <v>869196198.04000008</v>
      </c>
      <c r="G55" s="60">
        <f>SUM(G56:G62)</f>
        <v>1536401149.3700001</v>
      </c>
      <c r="H55" s="60">
        <f>SUM(H56:H62)</f>
        <v>869196198.04000008</v>
      </c>
      <c r="I55" s="60"/>
      <c r="J55" s="60"/>
      <c r="K55" s="60"/>
      <c r="L55" s="60"/>
      <c r="M55" s="60"/>
      <c r="N55" s="60"/>
      <c r="O55" s="60"/>
      <c r="P55" s="60">
        <v>3.25</v>
      </c>
      <c r="Q55" s="60"/>
      <c r="R55" s="60"/>
    </row>
    <row r="56" spans="2:18">
      <c r="B56" s="61" t="s">
        <v>60</v>
      </c>
      <c r="C56" s="62">
        <v>45686</v>
      </c>
      <c r="D56" s="56"/>
      <c r="E56" s="56"/>
      <c r="F56" s="57">
        <v>153387564.36000001</v>
      </c>
      <c r="G56" s="57">
        <v>233997842.34999999</v>
      </c>
      <c r="H56" s="57">
        <v>153387564.36000001</v>
      </c>
      <c r="I56" s="57">
        <v>151611111.40000001</v>
      </c>
      <c r="J56" s="57">
        <v>1776452.96</v>
      </c>
      <c r="K56" s="57">
        <v>0</v>
      </c>
      <c r="L56" s="57">
        <v>98.5</v>
      </c>
      <c r="M56" s="57">
        <v>98.42</v>
      </c>
      <c r="N56" s="57">
        <v>99.45</v>
      </c>
      <c r="O56" s="57">
        <v>98.84</v>
      </c>
      <c r="P56" s="57">
        <v>3.25</v>
      </c>
      <c r="Q56" s="57">
        <v>3.52</v>
      </c>
      <c r="R56" s="57">
        <v>3.47</v>
      </c>
    </row>
    <row r="57" spans="2:18">
      <c r="B57" s="63" t="s">
        <v>61</v>
      </c>
      <c r="C57" s="64">
        <v>45714</v>
      </c>
      <c r="D57" s="65"/>
      <c r="E57" s="65"/>
      <c r="F57" s="66">
        <v>51129188.119999997</v>
      </c>
      <c r="G57" s="66">
        <v>128717731.09</v>
      </c>
      <c r="H57" s="66">
        <v>51129188.119999997</v>
      </c>
      <c r="I57" s="66">
        <v>51150028.420000002</v>
      </c>
      <c r="J57" s="66">
        <v>106632.48</v>
      </c>
      <c r="K57" s="66">
        <v>0</v>
      </c>
      <c r="L57" s="66">
        <v>99.19</v>
      </c>
      <c r="M57" s="66">
        <v>99.45</v>
      </c>
      <c r="N57" s="66">
        <v>100.11</v>
      </c>
      <c r="O57" s="66">
        <v>99.79</v>
      </c>
      <c r="P57" s="66">
        <v>3.25</v>
      </c>
      <c r="Q57" s="66">
        <v>3.41</v>
      </c>
      <c r="R57" s="66">
        <v>3.31</v>
      </c>
    </row>
    <row r="58" spans="2:18">
      <c r="B58" s="63" t="s">
        <v>72</v>
      </c>
      <c r="C58" s="64">
        <v>45742</v>
      </c>
      <c r="D58" s="65"/>
      <c r="E58" s="65"/>
      <c r="F58" s="66">
        <v>51129188.119999997</v>
      </c>
      <c r="G58" s="66">
        <v>153975550.02000001</v>
      </c>
      <c r="H58" s="66">
        <v>51129188.119999997</v>
      </c>
      <c r="I58" s="66">
        <v>50902427.670000002</v>
      </c>
      <c r="J58" s="66">
        <v>481705.97</v>
      </c>
      <c r="K58" s="66">
        <v>0</v>
      </c>
      <c r="L58" s="66">
        <v>98.56</v>
      </c>
      <c r="M58" s="66">
        <v>98.85</v>
      </c>
      <c r="N58" s="66">
        <v>99.4</v>
      </c>
      <c r="O58" s="66">
        <v>99.06</v>
      </c>
      <c r="P58" s="66">
        <v>3.25</v>
      </c>
      <c r="Q58" s="66">
        <v>3.52</v>
      </c>
      <c r="R58" s="66">
        <v>3.43</v>
      </c>
    </row>
    <row r="59" spans="2:18">
      <c r="B59" s="63" t="s">
        <v>63</v>
      </c>
      <c r="C59" s="64">
        <v>45763</v>
      </c>
      <c r="D59" s="65"/>
      <c r="E59" s="65"/>
      <c r="F59" s="66">
        <v>153387564.36000001</v>
      </c>
      <c r="G59" s="66">
        <v>253309745.72999999</v>
      </c>
      <c r="H59" s="66">
        <v>153387564.36000001</v>
      </c>
      <c r="I59" s="66">
        <v>152298296.63999999</v>
      </c>
      <c r="J59" s="66">
        <v>2140918.1</v>
      </c>
      <c r="K59" s="66">
        <v>0</v>
      </c>
      <c r="L59" s="66">
        <v>98.34</v>
      </c>
      <c r="M59" s="66">
        <v>98.34</v>
      </c>
      <c r="N59" s="66">
        <v>99.09</v>
      </c>
      <c r="O59" s="66">
        <v>98.6</v>
      </c>
      <c r="P59" s="66">
        <v>3.25</v>
      </c>
      <c r="Q59" s="66">
        <v>3.56</v>
      </c>
      <c r="R59" s="66">
        <v>3.51</v>
      </c>
    </row>
    <row r="60" spans="2:18">
      <c r="B60" s="63" t="s">
        <v>65</v>
      </c>
      <c r="C60" s="64">
        <v>45826</v>
      </c>
      <c r="D60" s="65"/>
      <c r="E60" s="65"/>
      <c r="F60" s="66">
        <v>153387564.36000001</v>
      </c>
      <c r="G60" s="66">
        <v>270441193.75999999</v>
      </c>
      <c r="H60" s="66">
        <v>153387564.36000001</v>
      </c>
      <c r="I60" s="66">
        <v>157233414.58000001</v>
      </c>
      <c r="J60" s="66">
        <v>0</v>
      </c>
      <c r="K60" s="66">
        <v>1933758.66</v>
      </c>
      <c r="L60" s="66">
        <v>100.93</v>
      </c>
      <c r="M60" s="66">
        <v>100.9</v>
      </c>
      <c r="N60" s="66">
        <v>101.92</v>
      </c>
      <c r="O60" s="66">
        <v>101.26</v>
      </c>
      <c r="P60" s="66">
        <v>3.25</v>
      </c>
      <c r="Q60" s="66">
        <v>3.12</v>
      </c>
      <c r="R60" s="66">
        <v>3.06</v>
      </c>
    </row>
    <row r="61" spans="2:18">
      <c r="B61" s="63" t="s">
        <v>73</v>
      </c>
      <c r="C61" s="64">
        <v>45917</v>
      </c>
      <c r="D61" s="65"/>
      <c r="E61" s="65"/>
      <c r="F61" s="66">
        <v>153387564.36000001</v>
      </c>
      <c r="G61" s="66">
        <v>228118834.46000001</v>
      </c>
      <c r="H61" s="66">
        <v>153387564.36000001</v>
      </c>
      <c r="I61" s="66">
        <v>154319226.06999999</v>
      </c>
      <c r="J61" s="66">
        <v>23542.44</v>
      </c>
      <c r="K61" s="66">
        <v>272314.34000000003</v>
      </c>
      <c r="L61" s="66">
        <v>99.89</v>
      </c>
      <c r="M61" s="66">
        <v>99.7</v>
      </c>
      <c r="N61" s="66">
        <v>101.05</v>
      </c>
      <c r="O61" s="66">
        <v>100.16</v>
      </c>
      <c r="P61" s="66">
        <v>3.25</v>
      </c>
      <c r="Q61" s="66">
        <v>3.3</v>
      </c>
      <c r="R61" s="66">
        <v>3.25</v>
      </c>
    </row>
    <row r="62" spans="2:18" ht="12.75" thickBot="1">
      <c r="B62" s="63" t="s">
        <v>74</v>
      </c>
      <c r="C62" s="64">
        <v>45980</v>
      </c>
      <c r="D62" s="65"/>
      <c r="E62" s="65"/>
      <c r="F62" s="66">
        <v>153387564.36000001</v>
      </c>
      <c r="G62" s="66">
        <v>267840251.96000001</v>
      </c>
      <c r="H62" s="66">
        <v>153387564.36000001</v>
      </c>
      <c r="I62" s="66">
        <v>154716324.12</v>
      </c>
      <c r="J62" s="66">
        <v>214571.3</v>
      </c>
      <c r="K62" s="66">
        <v>0</v>
      </c>
      <c r="L62" s="66">
        <v>99.51</v>
      </c>
      <c r="M62" s="66">
        <v>99.73</v>
      </c>
      <c r="N62" s="66">
        <v>100.16</v>
      </c>
      <c r="O62" s="66">
        <v>99.86</v>
      </c>
      <c r="P62" s="66">
        <v>3.25</v>
      </c>
      <c r="Q62" s="66">
        <v>3.37</v>
      </c>
      <c r="R62" s="66">
        <v>3.3</v>
      </c>
    </row>
    <row r="63" spans="2:18" ht="13.5" thickTop="1" thickBot="1">
      <c r="B63" s="67" t="s">
        <v>208</v>
      </c>
      <c r="C63" s="67"/>
      <c r="D63" s="67"/>
      <c r="E63" s="67"/>
      <c r="F63" s="68">
        <f>F55</f>
        <v>869196198.04000008</v>
      </c>
      <c r="G63" s="68">
        <f>G55</f>
        <v>1536401149.3700001</v>
      </c>
      <c r="H63" s="68">
        <f>H55</f>
        <v>869196198.04000008</v>
      </c>
      <c r="I63" s="68">
        <f>SUM(I56:I62)</f>
        <v>872230828.89999998</v>
      </c>
      <c r="J63" s="68">
        <f>SUM(J56:J62)</f>
        <v>4743823.25</v>
      </c>
      <c r="K63" s="68">
        <f>SUM(K56:K62)</f>
        <v>2206073</v>
      </c>
      <c r="L63" s="68"/>
      <c r="M63" s="68"/>
      <c r="N63" s="68"/>
      <c r="O63" s="68"/>
      <c r="P63" s="68"/>
      <c r="Q63" s="68"/>
      <c r="R63" s="68"/>
    </row>
    <row r="64" spans="2:18" ht="12.75" thickTop="1">
      <c r="B64" s="69" t="s">
        <v>197</v>
      </c>
      <c r="C64" s="69"/>
      <c r="D64" s="69"/>
      <c r="E64" s="69"/>
      <c r="F64" s="70"/>
      <c r="G64" s="70"/>
      <c r="H64" s="70"/>
      <c r="I64" s="70"/>
      <c r="J64" s="70"/>
      <c r="K64" s="70"/>
      <c r="L64" s="70"/>
      <c r="M64" s="70"/>
      <c r="N64" s="70"/>
      <c r="O64" s="70"/>
      <c r="P64" s="70"/>
      <c r="Q64" s="70"/>
      <c r="R64" s="70"/>
    </row>
    <row r="65" spans="2:18">
      <c r="B65" s="58" t="s">
        <v>209</v>
      </c>
      <c r="C65" s="58"/>
      <c r="D65" s="59">
        <v>47262</v>
      </c>
      <c r="E65" s="58">
        <v>2738</v>
      </c>
      <c r="F65" s="60">
        <f>F66+F67</f>
        <v>511291881.19999999</v>
      </c>
      <c r="G65" s="60">
        <f>G66+G67</f>
        <v>719819718.48000002</v>
      </c>
      <c r="H65" s="60">
        <f>H66+H67</f>
        <v>511291881.19999999</v>
      </c>
      <c r="I65" s="60"/>
      <c r="J65" s="60"/>
      <c r="K65" s="60"/>
      <c r="L65" s="60"/>
      <c r="M65" s="60"/>
      <c r="N65" s="60"/>
      <c r="O65" s="60"/>
      <c r="P65" s="60">
        <v>0.25</v>
      </c>
      <c r="Q65" s="60"/>
      <c r="R65" s="60"/>
    </row>
    <row r="66" spans="2:18">
      <c r="B66" s="61" t="s">
        <v>60</v>
      </c>
      <c r="C66" s="62">
        <v>44524</v>
      </c>
      <c r="D66" s="56"/>
      <c r="E66" s="56"/>
      <c r="F66" s="57">
        <v>255645940.59999999</v>
      </c>
      <c r="G66" s="57">
        <v>413504752.45999998</v>
      </c>
      <c r="H66" s="57">
        <v>255645940.59999999</v>
      </c>
      <c r="I66" s="57">
        <v>251215806.84</v>
      </c>
      <c r="J66" s="57">
        <v>4430133.75</v>
      </c>
      <c r="K66" s="57">
        <v>0</v>
      </c>
      <c r="L66" s="57">
        <v>97.8</v>
      </c>
      <c r="M66" s="57">
        <v>97.54</v>
      </c>
      <c r="N66" s="57">
        <v>99.08</v>
      </c>
      <c r="O66" s="57">
        <v>98.27</v>
      </c>
      <c r="P66" s="57">
        <v>0.25</v>
      </c>
      <c r="Q66" s="57">
        <v>0.55000000000000004</v>
      </c>
      <c r="R66" s="57">
        <v>0.49</v>
      </c>
    </row>
    <row r="67" spans="2:18" ht="12.75" thickBot="1">
      <c r="B67" s="63" t="s">
        <v>61</v>
      </c>
      <c r="C67" s="64">
        <v>44643</v>
      </c>
      <c r="D67" s="65"/>
      <c r="E67" s="65"/>
      <c r="F67" s="66">
        <v>255645940.59999999</v>
      </c>
      <c r="G67" s="66">
        <v>306314966.01999998</v>
      </c>
      <c r="H67" s="66">
        <v>255645940.59999999</v>
      </c>
      <c r="I67" s="66">
        <v>237131005.33000001</v>
      </c>
      <c r="J67" s="66">
        <v>18723304.170000002</v>
      </c>
      <c r="K67" s="66">
        <v>0</v>
      </c>
      <c r="L67" s="66">
        <v>92.43</v>
      </c>
      <c r="M67" s="66">
        <v>91.21</v>
      </c>
      <c r="N67" s="66">
        <v>94.32</v>
      </c>
      <c r="O67" s="66">
        <v>92.68</v>
      </c>
      <c r="P67" s="66">
        <v>0.25</v>
      </c>
      <c r="Q67" s="66">
        <v>1.37</v>
      </c>
      <c r="R67" s="66">
        <v>1.33</v>
      </c>
    </row>
    <row r="68" spans="2:18" ht="13.5" thickTop="1" thickBot="1">
      <c r="B68" s="67" t="s">
        <v>69</v>
      </c>
      <c r="C68" s="67"/>
      <c r="D68" s="67"/>
      <c r="E68" s="67"/>
      <c r="F68" s="68">
        <f>F65</f>
        <v>511291881.19999999</v>
      </c>
      <c r="G68" s="68">
        <f>G65</f>
        <v>719819718.48000002</v>
      </c>
      <c r="H68" s="68">
        <f>H65</f>
        <v>511291881.19999999</v>
      </c>
      <c r="I68" s="68">
        <f>I66+I67</f>
        <v>488346812.17000002</v>
      </c>
      <c r="J68" s="68">
        <f>J66+J67</f>
        <v>23153437.920000002</v>
      </c>
      <c r="K68" s="68">
        <f>K66+K67</f>
        <v>0</v>
      </c>
      <c r="L68" s="68"/>
      <c r="M68" s="68"/>
      <c r="N68" s="68"/>
      <c r="O68" s="68"/>
      <c r="P68" s="68"/>
      <c r="Q68" s="68"/>
      <c r="R68" s="68"/>
    </row>
    <row r="69" spans="2:18" ht="12.75" thickTop="1">
      <c r="B69" s="69" t="s">
        <v>197</v>
      </c>
      <c r="C69" s="69"/>
      <c r="D69" s="69"/>
      <c r="E69" s="69"/>
      <c r="F69" s="70"/>
      <c r="G69" s="70"/>
      <c r="H69" s="70"/>
      <c r="I69" s="70"/>
      <c r="J69" s="70"/>
      <c r="K69" s="70"/>
      <c r="L69" s="70"/>
      <c r="M69" s="70"/>
      <c r="N69" s="70"/>
      <c r="O69" s="70"/>
      <c r="P69" s="70"/>
      <c r="Q69" s="70"/>
      <c r="R69" s="70"/>
    </row>
    <row r="70" spans="2:18">
      <c r="B70" s="58" t="s">
        <v>210</v>
      </c>
      <c r="C70" s="58"/>
      <c r="D70" s="59">
        <v>49716</v>
      </c>
      <c r="E70" s="58">
        <v>3652</v>
      </c>
      <c r="F70" s="60">
        <f>F71+F72+F73+F74</f>
        <v>660000000</v>
      </c>
      <c r="G70" s="60">
        <f>G71+G72+G73+G74</f>
        <v>952600000</v>
      </c>
      <c r="H70" s="60">
        <f>H71+H72+H73+H74</f>
        <v>605003000</v>
      </c>
      <c r="I70" s="60"/>
      <c r="J70" s="60"/>
      <c r="K70" s="60"/>
      <c r="L70" s="60"/>
      <c r="M70" s="60"/>
      <c r="N70" s="60"/>
      <c r="O70" s="60"/>
      <c r="P70" s="60">
        <v>3.5</v>
      </c>
      <c r="Q70" s="60"/>
      <c r="R70" s="60"/>
    </row>
    <row r="71" spans="2:18">
      <c r="B71" s="61" t="s">
        <v>60</v>
      </c>
      <c r="C71" s="62">
        <v>46064</v>
      </c>
      <c r="D71" s="56"/>
      <c r="E71" s="56"/>
      <c r="F71" s="57">
        <v>150000000</v>
      </c>
      <c r="G71" s="57">
        <v>260630000</v>
      </c>
      <c r="H71" s="57">
        <v>150000000</v>
      </c>
      <c r="I71" s="57">
        <v>146179713</v>
      </c>
      <c r="J71" s="57">
        <v>3820287</v>
      </c>
      <c r="K71" s="57">
        <v>0</v>
      </c>
      <c r="L71" s="57">
        <v>97.1</v>
      </c>
      <c r="M71" s="57">
        <v>97.09</v>
      </c>
      <c r="N71" s="57">
        <v>98.11</v>
      </c>
      <c r="O71" s="57">
        <v>97.45</v>
      </c>
      <c r="P71" s="57">
        <v>3.5</v>
      </c>
      <c r="Q71" s="57">
        <v>3.89</v>
      </c>
      <c r="R71" s="57">
        <v>3.84</v>
      </c>
    </row>
    <row r="72" spans="2:18">
      <c r="B72" s="63" t="s">
        <v>61</v>
      </c>
      <c r="C72" s="82">
        <v>46120</v>
      </c>
      <c r="D72" s="188"/>
      <c r="E72" s="189"/>
      <c r="F72" s="84">
        <v>150000000</v>
      </c>
      <c r="G72" s="84">
        <v>163205000</v>
      </c>
      <c r="H72" s="84">
        <v>150000000</v>
      </c>
      <c r="I72" s="84">
        <v>143119949.93000001</v>
      </c>
      <c r="J72" s="84">
        <v>7685529.5</v>
      </c>
      <c r="K72" s="84">
        <v>0</v>
      </c>
      <c r="L72" s="84">
        <v>94.69</v>
      </c>
      <c r="M72" s="84">
        <v>92.87</v>
      </c>
      <c r="N72" s="84">
        <v>96.15</v>
      </c>
      <c r="O72" s="84">
        <v>94.88</v>
      </c>
      <c r="P72" s="84">
        <v>3.5</v>
      </c>
      <c r="Q72" s="84">
        <v>4.2</v>
      </c>
      <c r="R72" s="84">
        <v>4.18</v>
      </c>
    </row>
    <row r="73" spans="2:18">
      <c r="B73" s="63" t="s">
        <v>72</v>
      </c>
      <c r="C73" s="82">
        <v>46155</v>
      </c>
      <c r="D73" s="188"/>
      <c r="E73" s="189"/>
      <c r="F73" s="84">
        <v>210000000</v>
      </c>
      <c r="G73" s="84">
        <v>275500000</v>
      </c>
      <c r="H73" s="84">
        <v>210000000</v>
      </c>
      <c r="I73" s="84">
        <v>198665040.78</v>
      </c>
      <c r="J73" s="84">
        <v>13167425</v>
      </c>
      <c r="K73" s="84">
        <v>0</v>
      </c>
      <c r="L73" s="84">
        <v>93.3</v>
      </c>
      <c r="M73" s="84">
        <v>92.55</v>
      </c>
      <c r="N73" s="84">
        <v>95.37</v>
      </c>
      <c r="O73" s="84">
        <v>93.73</v>
      </c>
      <c r="P73" s="84">
        <v>3.5</v>
      </c>
      <c r="Q73" s="84">
        <v>4.4000000000000004</v>
      </c>
      <c r="R73" s="195">
        <v>4.34</v>
      </c>
    </row>
    <row r="74" spans="2:18" ht="12.75" thickBot="1">
      <c r="B74" s="63" t="s">
        <v>63</v>
      </c>
      <c r="C74" s="82">
        <v>46260</v>
      </c>
      <c r="D74" s="188"/>
      <c r="E74" s="189"/>
      <c r="F74" s="84">
        <v>150000000</v>
      </c>
      <c r="G74" s="84">
        <v>253265000</v>
      </c>
      <c r="H74" s="84">
        <v>95003000</v>
      </c>
      <c r="I74" s="84">
        <v>88964708.159999996</v>
      </c>
      <c r="J74" s="84">
        <v>6174940</v>
      </c>
      <c r="K74" s="84">
        <v>0</v>
      </c>
      <c r="L74" s="84">
        <v>92.44</v>
      </c>
      <c r="M74" s="84">
        <v>92.7</v>
      </c>
      <c r="N74" s="84">
        <v>94.2</v>
      </c>
      <c r="O74" s="84">
        <v>93.5</v>
      </c>
      <c r="P74" s="84">
        <v>3.5</v>
      </c>
      <c r="Q74" s="84">
        <v>4.54</v>
      </c>
      <c r="R74" s="190">
        <v>4.3899999999999997</v>
      </c>
    </row>
    <row r="75" spans="2:18" ht="12.75" thickBot="1">
      <c r="B75" s="71" t="s">
        <v>70</v>
      </c>
      <c r="C75" s="72"/>
      <c r="D75" s="72"/>
      <c r="E75" s="72"/>
      <c r="F75" s="73">
        <f>F70</f>
        <v>660000000</v>
      </c>
      <c r="G75" s="73">
        <f>G70</f>
        <v>952600000</v>
      </c>
      <c r="H75" s="73">
        <f>H70</f>
        <v>605003000</v>
      </c>
      <c r="I75" s="73">
        <f>I71+I72+I73+I74</f>
        <v>576929411.87</v>
      </c>
      <c r="J75" s="73">
        <f>J71+J72+J73+J74</f>
        <v>30848181.5</v>
      </c>
      <c r="K75" s="73">
        <f>K71+K72+K73+K74</f>
        <v>0</v>
      </c>
      <c r="L75" s="73"/>
      <c r="M75" s="73"/>
      <c r="N75" s="73"/>
      <c r="O75" s="73"/>
      <c r="P75" s="73"/>
      <c r="Q75" s="73"/>
      <c r="R75" s="74"/>
    </row>
    <row r="76" spans="2:18">
      <c r="B76" s="75"/>
      <c r="C76" s="75"/>
      <c r="D76" s="75"/>
      <c r="E76" s="75"/>
      <c r="F76" s="76"/>
      <c r="G76" s="76"/>
      <c r="H76" s="76"/>
      <c r="I76" s="76"/>
      <c r="J76" s="76"/>
      <c r="K76" s="76"/>
      <c r="L76" s="76"/>
      <c r="M76" s="76"/>
      <c r="N76" s="76"/>
      <c r="O76" s="76"/>
      <c r="P76" s="76"/>
      <c r="Q76" s="76"/>
      <c r="R76" s="76"/>
    </row>
    <row r="77" spans="2:18">
      <c r="B77" s="75"/>
      <c r="C77" s="75"/>
      <c r="D77" s="75"/>
      <c r="E77" s="75"/>
      <c r="F77" s="76"/>
      <c r="G77" s="76"/>
      <c r="H77" s="76"/>
      <c r="I77" s="76"/>
      <c r="J77" s="76"/>
      <c r="K77" s="76"/>
      <c r="L77" s="76"/>
      <c r="M77" s="76"/>
      <c r="N77" s="76"/>
      <c r="O77" s="76"/>
      <c r="P77" s="76"/>
      <c r="Q77" s="76"/>
      <c r="R77" s="76"/>
    </row>
    <row r="78" spans="2:18">
      <c r="B78" s="75"/>
      <c r="C78" s="75"/>
      <c r="D78" s="75"/>
      <c r="E78" s="75"/>
      <c r="F78" s="76"/>
      <c r="G78" s="76"/>
      <c r="H78" s="76"/>
      <c r="I78" s="76"/>
      <c r="J78" s="76"/>
      <c r="K78" s="76"/>
      <c r="L78" s="76"/>
      <c r="M78" s="76"/>
      <c r="N78" s="76"/>
      <c r="O78" s="76"/>
      <c r="P78" s="76"/>
      <c r="Q78" s="76"/>
      <c r="R78" s="76"/>
    </row>
    <row r="79" spans="2:18">
      <c r="B79" s="75"/>
      <c r="C79" s="75"/>
      <c r="D79" s="75"/>
      <c r="E79" s="75"/>
      <c r="F79" s="76"/>
      <c r="G79" s="76"/>
      <c r="H79" s="76"/>
      <c r="I79" s="76"/>
      <c r="J79" s="76"/>
      <c r="K79" s="76"/>
      <c r="L79" s="76"/>
      <c r="M79" s="76"/>
      <c r="N79" s="76"/>
      <c r="O79" s="76"/>
      <c r="P79" s="76"/>
      <c r="Q79" s="76"/>
      <c r="R79" s="76"/>
    </row>
    <row r="80" spans="2:18">
      <c r="B80" s="75"/>
      <c r="C80" s="75"/>
      <c r="D80" s="75"/>
      <c r="E80" s="75"/>
      <c r="F80" s="76"/>
      <c r="G80" s="76"/>
      <c r="H80" s="76"/>
      <c r="I80" s="76"/>
      <c r="J80" s="76"/>
      <c r="K80" s="76"/>
      <c r="L80" s="76"/>
      <c r="M80" s="76"/>
      <c r="N80" s="76"/>
      <c r="O80" s="76"/>
      <c r="P80" s="76"/>
      <c r="Q80" s="76"/>
      <c r="R80" s="76"/>
    </row>
    <row r="81" spans="2:18">
      <c r="B81" s="75"/>
      <c r="C81" s="75"/>
      <c r="D81" s="75"/>
      <c r="E81" s="75"/>
      <c r="F81" s="76"/>
      <c r="G81" s="76"/>
      <c r="H81" s="76"/>
      <c r="I81" s="76"/>
      <c r="J81" s="76"/>
      <c r="K81" s="76"/>
      <c r="L81" s="76"/>
      <c r="M81" s="76"/>
      <c r="N81" s="76"/>
      <c r="O81" s="76"/>
      <c r="P81" s="76"/>
      <c r="Q81" s="76"/>
      <c r="R81" s="76"/>
    </row>
    <row r="82" spans="2:18" ht="31.5" customHeight="1">
      <c r="B82" s="254" t="s">
        <v>45</v>
      </c>
      <c r="C82" s="254" t="s">
        <v>46</v>
      </c>
      <c r="D82" s="254" t="s">
        <v>47</v>
      </c>
      <c r="E82" s="254" t="s">
        <v>48</v>
      </c>
      <c r="F82" s="257" t="s">
        <v>164</v>
      </c>
      <c r="G82" s="258"/>
      <c r="H82" s="259"/>
      <c r="I82" s="260" t="s">
        <v>194</v>
      </c>
      <c r="J82" s="260" t="s">
        <v>163</v>
      </c>
      <c r="K82" s="263" t="s">
        <v>195</v>
      </c>
      <c r="L82" s="266" t="s">
        <v>196</v>
      </c>
      <c r="M82" s="267"/>
      <c r="N82" s="267"/>
      <c r="O82" s="268"/>
      <c r="P82" s="254" t="s">
        <v>49</v>
      </c>
      <c r="Q82" s="277" t="s">
        <v>50</v>
      </c>
      <c r="R82" s="278"/>
    </row>
    <row r="83" spans="2:18" ht="12" customHeight="1">
      <c r="B83" s="264"/>
      <c r="C83" s="264"/>
      <c r="D83" s="264"/>
      <c r="E83" s="264"/>
      <c r="F83" s="279" t="s">
        <v>51</v>
      </c>
      <c r="G83" s="272" t="s">
        <v>52</v>
      </c>
      <c r="H83" s="272" t="s">
        <v>53</v>
      </c>
      <c r="I83" s="261"/>
      <c r="J83" s="261"/>
      <c r="K83" s="264"/>
      <c r="L83" s="269"/>
      <c r="M83" s="270"/>
      <c r="N83" s="270"/>
      <c r="O83" s="271"/>
      <c r="P83" s="255"/>
      <c r="Q83" s="254" t="s">
        <v>58</v>
      </c>
      <c r="R83" s="254" t="s">
        <v>59</v>
      </c>
    </row>
    <row r="84" spans="2:18" ht="12" customHeight="1">
      <c r="B84" s="264"/>
      <c r="C84" s="264"/>
      <c r="D84" s="264"/>
      <c r="E84" s="264"/>
      <c r="F84" s="273"/>
      <c r="G84" s="273"/>
      <c r="H84" s="273"/>
      <c r="I84" s="261"/>
      <c r="J84" s="261"/>
      <c r="K84" s="264"/>
      <c r="L84" s="272" t="s">
        <v>54</v>
      </c>
      <c r="M84" s="272" t="s">
        <v>55</v>
      </c>
      <c r="N84" s="272" t="s">
        <v>56</v>
      </c>
      <c r="O84" s="272" t="s">
        <v>57</v>
      </c>
      <c r="P84" s="255"/>
      <c r="Q84" s="264"/>
      <c r="R84" s="264"/>
    </row>
    <row r="85" spans="2:18" ht="12" customHeight="1">
      <c r="B85" s="264"/>
      <c r="C85" s="264"/>
      <c r="D85" s="264"/>
      <c r="E85" s="264"/>
      <c r="F85" s="273"/>
      <c r="G85" s="273"/>
      <c r="H85" s="273"/>
      <c r="I85" s="261"/>
      <c r="J85" s="261"/>
      <c r="K85" s="264"/>
      <c r="L85" s="273"/>
      <c r="M85" s="273"/>
      <c r="N85" s="273"/>
      <c r="O85" s="273"/>
      <c r="P85" s="255"/>
      <c r="Q85" s="264"/>
      <c r="R85" s="264"/>
    </row>
    <row r="86" spans="2:18" ht="26.25" customHeight="1">
      <c r="B86" s="265"/>
      <c r="C86" s="265"/>
      <c r="D86" s="265"/>
      <c r="E86" s="265"/>
      <c r="F86" s="274"/>
      <c r="G86" s="274"/>
      <c r="H86" s="274"/>
      <c r="I86" s="262"/>
      <c r="J86" s="262"/>
      <c r="K86" s="265"/>
      <c r="L86" s="274"/>
      <c r="M86" s="274"/>
      <c r="N86" s="274"/>
      <c r="O86" s="274"/>
      <c r="P86" s="256"/>
      <c r="Q86" s="265"/>
      <c r="R86" s="265"/>
    </row>
    <row r="87" spans="2:18">
      <c r="B87" s="52">
        <v>1</v>
      </c>
      <c r="C87" s="52">
        <v>2</v>
      </c>
      <c r="D87" s="52">
        <v>3</v>
      </c>
      <c r="E87" s="52">
        <v>4</v>
      </c>
      <c r="F87" s="53">
        <v>5</v>
      </c>
      <c r="G87" s="52">
        <v>6</v>
      </c>
      <c r="H87" s="52">
        <v>7</v>
      </c>
      <c r="I87" s="52">
        <v>8</v>
      </c>
      <c r="J87" s="52">
        <v>9</v>
      </c>
      <c r="K87" s="52">
        <v>10</v>
      </c>
      <c r="L87" s="52">
        <v>11</v>
      </c>
      <c r="M87" s="52">
        <v>12</v>
      </c>
      <c r="N87" s="52">
        <v>13</v>
      </c>
      <c r="O87" s="53">
        <v>14</v>
      </c>
      <c r="P87" s="54">
        <v>15</v>
      </c>
      <c r="Q87" s="54">
        <v>16</v>
      </c>
      <c r="R87" s="55">
        <v>17</v>
      </c>
    </row>
    <row r="88" spans="2:18">
      <c r="B88" s="58" t="s">
        <v>211</v>
      </c>
      <c r="C88" s="58"/>
      <c r="D88" s="59">
        <v>46593</v>
      </c>
      <c r="E88" s="58">
        <v>3833</v>
      </c>
      <c r="F88" s="60">
        <f>SUM(F89:F92)</f>
        <v>178952158.41999999</v>
      </c>
      <c r="G88" s="60">
        <f>SUM(G89:G92)</f>
        <v>384542623.84000003</v>
      </c>
      <c r="H88" s="60">
        <f>SUM(H89:H92)</f>
        <v>173583593.66999999</v>
      </c>
      <c r="I88" s="60"/>
      <c r="J88" s="60"/>
      <c r="K88" s="60"/>
      <c r="L88" s="60"/>
      <c r="M88" s="60"/>
      <c r="N88" s="60"/>
      <c r="O88" s="60"/>
      <c r="P88" s="60">
        <v>1.95</v>
      </c>
      <c r="Q88" s="60"/>
      <c r="R88" s="60"/>
    </row>
    <row r="89" spans="2:18">
      <c r="B89" s="77" t="s">
        <v>60</v>
      </c>
      <c r="C89" s="78">
        <v>42760</v>
      </c>
      <c r="D89" s="79"/>
      <c r="E89" s="79"/>
      <c r="F89" s="80">
        <v>25564594.059999999</v>
      </c>
      <c r="G89" s="80">
        <v>107882586.93000001</v>
      </c>
      <c r="H89" s="80">
        <v>25564594.059999999</v>
      </c>
      <c r="I89" s="80">
        <v>26034351.149999999</v>
      </c>
      <c r="J89" s="80">
        <v>0</v>
      </c>
      <c r="K89" s="80">
        <v>469757.09</v>
      </c>
      <c r="L89" s="80">
        <v>101.12</v>
      </c>
      <c r="M89" s="80">
        <v>101.45</v>
      </c>
      <c r="N89" s="80">
        <v>102.39</v>
      </c>
      <c r="O89" s="80">
        <v>101.84</v>
      </c>
      <c r="P89" s="80">
        <v>1.95</v>
      </c>
      <c r="Q89" s="80">
        <v>1.84</v>
      </c>
      <c r="R89" s="80">
        <v>1.76</v>
      </c>
    </row>
    <row r="90" spans="2:18">
      <c r="B90" s="81" t="s">
        <v>61</v>
      </c>
      <c r="C90" s="82">
        <v>42816</v>
      </c>
      <c r="D90" s="83"/>
      <c r="E90" s="83"/>
      <c r="F90" s="84">
        <v>51129188.119999997</v>
      </c>
      <c r="G90" s="84">
        <v>98295864.159999996</v>
      </c>
      <c r="H90" s="84">
        <v>51129188.119999997</v>
      </c>
      <c r="I90" s="84">
        <v>52034243.740000002</v>
      </c>
      <c r="J90" s="84">
        <v>0</v>
      </c>
      <c r="K90" s="84">
        <v>751668.07</v>
      </c>
      <c r="L90" s="84">
        <v>101</v>
      </c>
      <c r="M90" s="84">
        <v>101.14</v>
      </c>
      <c r="N90" s="84">
        <v>102.08</v>
      </c>
      <c r="O90" s="84">
        <v>101.47</v>
      </c>
      <c r="P90" s="84">
        <v>1.95</v>
      </c>
      <c r="Q90" s="84">
        <v>1.85</v>
      </c>
      <c r="R90" s="84">
        <v>1.8</v>
      </c>
    </row>
    <row r="91" spans="2:18">
      <c r="B91" s="81" t="s">
        <v>62</v>
      </c>
      <c r="C91" s="82">
        <v>42872</v>
      </c>
      <c r="D91" s="83"/>
      <c r="E91" s="83"/>
      <c r="F91" s="84">
        <v>51129188.119999997</v>
      </c>
      <c r="G91" s="84">
        <v>75211035.719999999</v>
      </c>
      <c r="H91" s="84">
        <v>51129188.119999997</v>
      </c>
      <c r="I91" s="84">
        <v>52288951.490000002</v>
      </c>
      <c r="J91" s="84">
        <v>0</v>
      </c>
      <c r="K91" s="84">
        <v>852988.24</v>
      </c>
      <c r="L91" s="84">
        <v>101.36</v>
      </c>
      <c r="M91" s="84">
        <v>101.2</v>
      </c>
      <c r="N91" s="84">
        <v>102.21</v>
      </c>
      <c r="O91" s="84">
        <v>101.67</v>
      </c>
      <c r="P91" s="84">
        <v>1.95</v>
      </c>
      <c r="Q91" s="84">
        <v>1.81</v>
      </c>
      <c r="R91" s="84">
        <v>1.78</v>
      </c>
    </row>
    <row r="92" spans="2:18">
      <c r="B92" s="81" t="s">
        <v>63</v>
      </c>
      <c r="C92" s="82">
        <v>42935</v>
      </c>
      <c r="D92" s="83"/>
      <c r="E92" s="83"/>
      <c r="F92" s="84">
        <v>51129188.119999997</v>
      </c>
      <c r="G92" s="84">
        <v>103153137.03</v>
      </c>
      <c r="H92" s="84">
        <v>45760623.369999997</v>
      </c>
      <c r="I92" s="84">
        <v>47559003.049999997</v>
      </c>
      <c r="J92" s="84">
        <v>0</v>
      </c>
      <c r="K92" s="84">
        <v>1372805.89</v>
      </c>
      <c r="L92" s="84">
        <v>101.67</v>
      </c>
      <c r="M92" s="84">
        <v>102.76</v>
      </c>
      <c r="N92" s="84">
        <v>103.23</v>
      </c>
      <c r="O92" s="84">
        <v>103</v>
      </c>
      <c r="P92" s="84">
        <v>1.95</v>
      </c>
      <c r="Q92" s="84">
        <v>1.77</v>
      </c>
      <c r="R92" s="84">
        <v>1.63</v>
      </c>
    </row>
    <row r="93" spans="2:18">
      <c r="B93" s="58" t="s">
        <v>212</v>
      </c>
      <c r="C93" s="58"/>
      <c r="D93" s="59">
        <v>47473</v>
      </c>
      <c r="E93" s="58">
        <v>3836</v>
      </c>
      <c r="F93" s="60">
        <f>SUM(F94:F98)</f>
        <v>511291881.19999999</v>
      </c>
      <c r="G93" s="60">
        <f>SUM(G94:G98)</f>
        <v>898559690.77999997</v>
      </c>
      <c r="H93" s="60">
        <f>SUM(H94:H98)</f>
        <v>511291881.19999999</v>
      </c>
      <c r="I93" s="60"/>
      <c r="J93" s="60"/>
      <c r="K93" s="60"/>
      <c r="L93" s="60"/>
      <c r="M93" s="60"/>
      <c r="N93" s="60"/>
      <c r="O93" s="60"/>
      <c r="P93" s="60">
        <v>0.5</v>
      </c>
      <c r="Q93" s="60"/>
      <c r="R93" s="60"/>
    </row>
    <row r="94" spans="2:18">
      <c r="B94" s="81" t="s">
        <v>60</v>
      </c>
      <c r="C94" s="82">
        <v>43637</v>
      </c>
      <c r="D94" s="83"/>
      <c r="E94" s="83"/>
      <c r="F94" s="84">
        <v>102258376.23999999</v>
      </c>
      <c r="G94" s="84">
        <v>241345106.68000001</v>
      </c>
      <c r="H94" s="84">
        <v>102258376.23999999</v>
      </c>
      <c r="I94" s="84">
        <v>103221225.75</v>
      </c>
      <c r="J94" s="84">
        <v>0</v>
      </c>
      <c r="K94" s="84">
        <v>962849.51</v>
      </c>
      <c r="L94" s="84">
        <v>99.6</v>
      </c>
      <c r="M94" s="84">
        <v>100</v>
      </c>
      <c r="N94" s="84">
        <v>101.66</v>
      </c>
      <c r="O94" s="84">
        <v>100.94</v>
      </c>
      <c r="P94" s="84">
        <v>0.5</v>
      </c>
      <c r="Q94" s="84">
        <v>0.54</v>
      </c>
      <c r="R94" s="84">
        <v>0.41</v>
      </c>
    </row>
    <row r="95" spans="2:18">
      <c r="B95" s="81" t="s">
        <v>61</v>
      </c>
      <c r="C95" s="82">
        <v>43677</v>
      </c>
      <c r="D95" s="83"/>
      <c r="E95" s="83"/>
      <c r="F95" s="84">
        <v>102258376.23999999</v>
      </c>
      <c r="G95" s="84">
        <v>156327492.68000001</v>
      </c>
      <c r="H95" s="84">
        <v>102258376.23999999</v>
      </c>
      <c r="I95" s="84">
        <v>104190456.23</v>
      </c>
      <c r="J95" s="84">
        <v>0</v>
      </c>
      <c r="K95" s="84">
        <v>1880950.8</v>
      </c>
      <c r="L95" s="84">
        <v>101.29</v>
      </c>
      <c r="M95" s="84">
        <v>100.81</v>
      </c>
      <c r="N95" s="84">
        <v>102.56</v>
      </c>
      <c r="O95" s="84">
        <v>101.84</v>
      </c>
      <c r="P95" s="84">
        <v>0.5</v>
      </c>
      <c r="Q95" s="84">
        <v>0.37</v>
      </c>
      <c r="R95" s="84">
        <v>0.32</v>
      </c>
    </row>
    <row r="96" spans="2:18">
      <c r="B96" s="81" t="s">
        <v>72</v>
      </c>
      <c r="C96" s="82">
        <v>43859</v>
      </c>
      <c r="D96" s="83"/>
      <c r="E96" s="83"/>
      <c r="F96" s="84">
        <v>102258376.23999999</v>
      </c>
      <c r="G96" s="84">
        <v>236804834.78</v>
      </c>
      <c r="H96" s="84">
        <v>102258376.23999999</v>
      </c>
      <c r="I96" s="84">
        <v>106022046.91</v>
      </c>
      <c r="J96" s="84">
        <v>0</v>
      </c>
      <c r="K96" s="84">
        <v>3712541.48</v>
      </c>
      <c r="L96" s="84">
        <v>103.03</v>
      </c>
      <c r="M96" s="84">
        <v>103.45</v>
      </c>
      <c r="N96" s="84">
        <v>103.86</v>
      </c>
      <c r="O96" s="84">
        <v>103.63</v>
      </c>
      <c r="P96" s="84">
        <v>0.5</v>
      </c>
      <c r="Q96" s="84">
        <v>0.19</v>
      </c>
      <c r="R96" s="84">
        <v>0.13</v>
      </c>
    </row>
    <row r="97" spans="2:18">
      <c r="B97" s="81" t="s">
        <v>63</v>
      </c>
      <c r="C97" s="82">
        <v>43887</v>
      </c>
      <c r="D97" s="83"/>
      <c r="E97" s="83"/>
      <c r="F97" s="84">
        <v>102258376.23999999</v>
      </c>
      <c r="G97" s="84">
        <v>135901382.02000001</v>
      </c>
      <c r="H97" s="84">
        <v>102258376.23999999</v>
      </c>
      <c r="I97" s="84">
        <v>106160438.34</v>
      </c>
      <c r="J97" s="84">
        <v>0</v>
      </c>
      <c r="K97" s="84">
        <v>3808464.95</v>
      </c>
      <c r="L97" s="84">
        <v>103.54</v>
      </c>
      <c r="M97" s="84">
        <v>103.2</v>
      </c>
      <c r="N97" s="84">
        <v>104.4</v>
      </c>
      <c r="O97" s="84">
        <v>103.72</v>
      </c>
      <c r="P97" s="84">
        <v>0.5</v>
      </c>
      <c r="Q97" s="84">
        <v>0.14000000000000001</v>
      </c>
      <c r="R97" s="84">
        <v>0.12</v>
      </c>
    </row>
    <row r="98" spans="2:18">
      <c r="B98" s="81" t="s">
        <v>65</v>
      </c>
      <c r="C98" s="82">
        <v>43936</v>
      </c>
      <c r="D98" s="83"/>
      <c r="E98" s="83"/>
      <c r="F98" s="84">
        <v>102258376.23999999</v>
      </c>
      <c r="G98" s="84">
        <v>128180874.62</v>
      </c>
      <c r="H98" s="84">
        <v>102258376.23999999</v>
      </c>
      <c r="I98" s="84">
        <v>101952874.17</v>
      </c>
      <c r="J98" s="84">
        <v>581556.17000000004</v>
      </c>
      <c r="K98" s="84">
        <v>114005.31</v>
      </c>
      <c r="L98" s="84">
        <v>98.83</v>
      </c>
      <c r="M98" s="84">
        <v>96.75</v>
      </c>
      <c r="N98" s="84">
        <v>102</v>
      </c>
      <c r="O98" s="84">
        <v>99.54</v>
      </c>
      <c r="P98" s="84">
        <v>0.5</v>
      </c>
      <c r="Q98" s="84">
        <v>0.63</v>
      </c>
      <c r="R98" s="84">
        <v>0.55000000000000004</v>
      </c>
    </row>
    <row r="99" spans="2:18">
      <c r="B99" s="58" t="s">
        <v>213</v>
      </c>
      <c r="C99" s="58"/>
      <c r="D99" s="59">
        <v>48077</v>
      </c>
      <c r="E99" s="58">
        <v>3833</v>
      </c>
      <c r="F99" s="60">
        <f>SUM(F100:F103)</f>
        <v>664679445.56000006</v>
      </c>
      <c r="G99" s="60">
        <f>SUM(G100:G103)</f>
        <v>989477613.08999991</v>
      </c>
      <c r="H99" s="60">
        <f>SUM(H100:H103)</f>
        <v>562421069.32000005</v>
      </c>
      <c r="I99" s="60"/>
      <c r="J99" s="60"/>
      <c r="K99" s="60"/>
      <c r="L99" s="60"/>
      <c r="M99" s="60"/>
      <c r="N99" s="60"/>
      <c r="O99" s="60"/>
      <c r="P99" s="60">
        <v>0.1</v>
      </c>
      <c r="Q99" s="60"/>
      <c r="R99" s="60"/>
    </row>
    <row r="100" spans="2:18">
      <c r="B100" s="61" t="s">
        <v>60</v>
      </c>
      <c r="C100" s="62">
        <v>44244</v>
      </c>
      <c r="D100" s="56"/>
      <c r="E100" s="56"/>
      <c r="F100" s="57">
        <v>153387564.36000001</v>
      </c>
      <c r="G100" s="57">
        <v>284099333.79000002</v>
      </c>
      <c r="H100" s="57">
        <v>153387564.36000001</v>
      </c>
      <c r="I100" s="57">
        <v>152739005.94999999</v>
      </c>
      <c r="J100" s="57">
        <v>670584.87</v>
      </c>
      <c r="K100" s="57">
        <v>22026.45</v>
      </c>
      <c r="L100" s="57">
        <v>98.85</v>
      </c>
      <c r="M100" s="57">
        <v>98.86</v>
      </c>
      <c r="N100" s="57">
        <v>100.52</v>
      </c>
      <c r="O100" s="57">
        <v>99.58</v>
      </c>
      <c r="P100" s="57">
        <v>0.1</v>
      </c>
      <c r="Q100" s="57">
        <v>0.21</v>
      </c>
      <c r="R100" s="57">
        <v>0.14000000000000001</v>
      </c>
    </row>
    <row r="101" spans="2:18" ht="13.5">
      <c r="B101" s="63" t="s">
        <v>214</v>
      </c>
      <c r="C101" s="64">
        <v>44265</v>
      </c>
      <c r="D101" s="65"/>
      <c r="E101" s="65"/>
      <c r="F101" s="66">
        <v>102258376.23999999</v>
      </c>
      <c r="G101" s="66">
        <v>180767244.59999999</v>
      </c>
      <c r="H101" s="66">
        <v>0</v>
      </c>
      <c r="I101" s="66">
        <v>0</v>
      </c>
      <c r="J101" s="66">
        <v>0</v>
      </c>
      <c r="K101" s="66">
        <v>0</v>
      </c>
      <c r="L101" s="66">
        <v>98.24</v>
      </c>
      <c r="M101" s="66">
        <v>0</v>
      </c>
      <c r="N101" s="66">
        <v>0</v>
      </c>
      <c r="O101" s="66">
        <v>0</v>
      </c>
      <c r="P101" s="66">
        <v>0.1</v>
      </c>
      <c r="Q101" s="66">
        <v>0.27</v>
      </c>
      <c r="R101" s="66">
        <v>0</v>
      </c>
    </row>
    <row r="102" spans="2:18">
      <c r="B102" s="63" t="s">
        <v>62</v>
      </c>
      <c r="C102" s="64">
        <v>44462</v>
      </c>
      <c r="D102" s="65"/>
      <c r="E102" s="65"/>
      <c r="F102" s="66">
        <v>153387564.36000001</v>
      </c>
      <c r="G102" s="66">
        <v>259812969.43000001</v>
      </c>
      <c r="H102" s="66">
        <v>153387564.36000001</v>
      </c>
      <c r="I102" s="66">
        <v>151903195.05000001</v>
      </c>
      <c r="J102" s="66">
        <v>1499918.19</v>
      </c>
      <c r="K102" s="66">
        <v>0</v>
      </c>
      <c r="L102" s="66">
        <v>98.66</v>
      </c>
      <c r="M102" s="66">
        <v>98.49</v>
      </c>
      <c r="N102" s="66">
        <v>100</v>
      </c>
      <c r="O102" s="66">
        <v>99.02</v>
      </c>
      <c r="P102" s="66">
        <v>0.1</v>
      </c>
      <c r="Q102" s="66">
        <v>0.24</v>
      </c>
      <c r="R102" s="66">
        <v>0.2</v>
      </c>
    </row>
    <row r="103" spans="2:18" ht="12.75" thickBot="1">
      <c r="B103" s="63" t="s">
        <v>63</v>
      </c>
      <c r="C103" s="64">
        <v>44496</v>
      </c>
      <c r="D103" s="65"/>
      <c r="E103" s="65"/>
      <c r="F103" s="66">
        <v>255645940.59999999</v>
      </c>
      <c r="G103" s="66">
        <v>264798065.27000001</v>
      </c>
      <c r="H103" s="66">
        <v>255645940.59999999</v>
      </c>
      <c r="I103" s="66">
        <v>245142187.78999999</v>
      </c>
      <c r="J103" s="66">
        <v>10553481.130000001</v>
      </c>
      <c r="K103" s="66">
        <v>0</v>
      </c>
      <c r="L103" s="66">
        <v>95.77</v>
      </c>
      <c r="M103" s="66">
        <v>93.41</v>
      </c>
      <c r="N103" s="66">
        <v>98.07</v>
      </c>
      <c r="O103" s="66">
        <v>95.87</v>
      </c>
      <c r="P103" s="66">
        <v>0.1</v>
      </c>
      <c r="Q103" s="66">
        <v>0.54</v>
      </c>
      <c r="R103" s="66">
        <v>0.53</v>
      </c>
    </row>
    <row r="104" spans="2:18" ht="13.5" thickTop="1" thickBot="1">
      <c r="B104" s="67" t="s">
        <v>75</v>
      </c>
      <c r="C104" s="67"/>
      <c r="D104" s="67"/>
      <c r="E104" s="67"/>
      <c r="F104" s="68">
        <f>G116+F88+F93+F99</f>
        <v>1354923485.1800001</v>
      </c>
      <c r="G104" s="68">
        <f>+G88+G93+G99</f>
        <v>2272579927.71</v>
      </c>
      <c r="H104" s="68">
        <f>+H88+H93+H99</f>
        <v>1247296544.1900001</v>
      </c>
      <c r="I104" s="68">
        <f>SUM(I88:I103)</f>
        <v>1249247979.6199999</v>
      </c>
      <c r="J104" s="68">
        <f>SUM(J88:J103)</f>
        <v>13305540.360000001</v>
      </c>
      <c r="K104" s="68">
        <f>SUM(K88:K103)</f>
        <v>13948057.790000001</v>
      </c>
      <c r="L104" s="68"/>
      <c r="M104" s="68"/>
      <c r="N104" s="68"/>
      <c r="O104" s="68"/>
      <c r="P104" s="68"/>
      <c r="Q104" s="68"/>
      <c r="R104" s="68"/>
    </row>
    <row r="105" spans="2:18" ht="12.75" thickTop="1">
      <c r="B105" s="69" t="s">
        <v>197</v>
      </c>
      <c r="C105" s="69"/>
      <c r="D105" s="69"/>
      <c r="E105" s="69"/>
      <c r="F105" s="70"/>
      <c r="G105" s="70"/>
      <c r="H105" s="70"/>
      <c r="I105" s="70"/>
      <c r="J105" s="70"/>
      <c r="K105" s="70"/>
      <c r="L105" s="70"/>
      <c r="M105" s="70"/>
      <c r="N105" s="70"/>
      <c r="O105" s="70"/>
      <c r="P105" s="70"/>
      <c r="Q105" s="70"/>
      <c r="R105" s="70"/>
    </row>
    <row r="106" spans="2:18">
      <c r="B106" s="58" t="s">
        <v>215</v>
      </c>
      <c r="C106" s="58"/>
      <c r="D106" s="59">
        <v>50942</v>
      </c>
      <c r="E106" s="58">
        <v>7305</v>
      </c>
      <c r="F106" s="60">
        <f>SUM(F107:F110)</f>
        <v>355347857.42999995</v>
      </c>
      <c r="G106" s="60">
        <f>SUM(G107:G110)</f>
        <v>463977912.70999998</v>
      </c>
      <c r="H106" s="60">
        <f>SUM(H107:H110)</f>
        <v>291323888.07000005</v>
      </c>
      <c r="I106" s="60"/>
      <c r="J106" s="60"/>
      <c r="K106" s="60"/>
      <c r="L106" s="60"/>
      <c r="M106" s="60"/>
      <c r="N106" s="60"/>
      <c r="O106" s="60"/>
      <c r="P106" s="60">
        <v>1.5</v>
      </c>
      <c r="Q106" s="60"/>
      <c r="R106" s="60"/>
    </row>
    <row r="107" spans="2:18">
      <c r="B107" s="61" t="s">
        <v>60</v>
      </c>
      <c r="C107" s="62">
        <v>43637</v>
      </c>
      <c r="D107" s="56"/>
      <c r="E107" s="56"/>
      <c r="F107" s="57">
        <v>102258376.23999999</v>
      </c>
      <c r="G107" s="57">
        <v>126944530.45999999</v>
      </c>
      <c r="H107" s="57">
        <v>51435963.25</v>
      </c>
      <c r="I107" s="57">
        <v>50643297.219999999</v>
      </c>
      <c r="J107" s="57">
        <v>792666.03</v>
      </c>
      <c r="K107" s="57">
        <v>0</v>
      </c>
      <c r="L107" s="57">
        <v>94.1</v>
      </c>
      <c r="M107" s="57">
        <v>96.95</v>
      </c>
      <c r="N107" s="57">
        <v>100</v>
      </c>
      <c r="O107" s="57">
        <v>98.46</v>
      </c>
      <c r="P107" s="57">
        <v>1.5</v>
      </c>
      <c r="Q107" s="57">
        <v>1.86</v>
      </c>
      <c r="R107" s="57">
        <v>1.6</v>
      </c>
    </row>
    <row r="108" spans="2:18">
      <c r="B108" s="63" t="s">
        <v>61</v>
      </c>
      <c r="C108" s="64">
        <v>43670</v>
      </c>
      <c r="D108" s="65"/>
      <c r="E108" s="65"/>
      <c r="F108" s="66">
        <v>102258376.23999999</v>
      </c>
      <c r="G108" s="66">
        <v>144557553.56999999</v>
      </c>
      <c r="H108" s="66">
        <v>102258376.23999999</v>
      </c>
      <c r="I108" s="66">
        <v>102164503.56</v>
      </c>
      <c r="J108" s="66">
        <v>463587.84000000003</v>
      </c>
      <c r="K108" s="66">
        <v>226553.43</v>
      </c>
      <c r="L108" s="66">
        <v>98.08</v>
      </c>
      <c r="M108" s="66">
        <v>97.55</v>
      </c>
      <c r="N108" s="66">
        <v>102.08</v>
      </c>
      <c r="O108" s="66">
        <v>99.77</v>
      </c>
      <c r="P108" s="66">
        <v>1.5</v>
      </c>
      <c r="Q108" s="66">
        <v>1.62</v>
      </c>
      <c r="R108" s="66">
        <v>1.52</v>
      </c>
    </row>
    <row r="109" spans="2:18">
      <c r="B109" s="63" t="s">
        <v>62</v>
      </c>
      <c r="C109" s="64">
        <v>43705</v>
      </c>
      <c r="D109" s="65"/>
      <c r="E109" s="65"/>
      <c r="F109" s="66">
        <v>102258376.23999999</v>
      </c>
      <c r="G109" s="66">
        <v>124857477.39</v>
      </c>
      <c r="H109" s="66">
        <v>102258376.23999999</v>
      </c>
      <c r="I109" s="66">
        <v>103953229.58</v>
      </c>
      <c r="J109" s="66">
        <v>2881.13</v>
      </c>
      <c r="K109" s="66">
        <v>1411411.01</v>
      </c>
      <c r="L109" s="66">
        <v>100.54</v>
      </c>
      <c r="M109" s="66">
        <v>98.81</v>
      </c>
      <c r="N109" s="66">
        <v>104.91</v>
      </c>
      <c r="O109" s="66">
        <v>101.38</v>
      </c>
      <c r="P109" s="66">
        <v>1.5</v>
      </c>
      <c r="Q109" s="66">
        <v>1.47</v>
      </c>
      <c r="R109" s="66">
        <v>1.42</v>
      </c>
    </row>
    <row r="110" spans="2:18" ht="12.75" thickBot="1">
      <c r="B110" s="63" t="s">
        <v>63</v>
      </c>
      <c r="C110" s="64">
        <v>43747</v>
      </c>
      <c r="D110" s="65"/>
      <c r="E110" s="65"/>
      <c r="F110" s="66">
        <v>48572728.710000001</v>
      </c>
      <c r="G110" s="66">
        <v>67618351.290000007</v>
      </c>
      <c r="H110" s="66">
        <v>35371172.340000004</v>
      </c>
      <c r="I110" s="66">
        <v>36311662.060000002</v>
      </c>
      <c r="J110" s="66">
        <v>0</v>
      </c>
      <c r="K110" s="66">
        <v>781319.44</v>
      </c>
      <c r="L110" s="66">
        <v>100.86</v>
      </c>
      <c r="M110" s="66">
        <v>101.5</v>
      </c>
      <c r="N110" s="66">
        <v>104.35</v>
      </c>
      <c r="O110" s="66">
        <v>102.21</v>
      </c>
      <c r="P110" s="66">
        <v>1.5</v>
      </c>
      <c r="Q110" s="66">
        <v>1.45</v>
      </c>
      <c r="R110" s="66">
        <v>1.38</v>
      </c>
    </row>
    <row r="111" spans="2:18" ht="13.5" thickTop="1" thickBot="1">
      <c r="B111" s="67" t="s">
        <v>76</v>
      </c>
      <c r="C111" s="67"/>
      <c r="D111" s="67"/>
      <c r="E111" s="67"/>
      <c r="F111" s="68">
        <f>F106</f>
        <v>355347857.42999995</v>
      </c>
      <c r="G111" s="68">
        <f>G106</f>
        <v>463977912.70999998</v>
      </c>
      <c r="H111" s="68">
        <f>H106</f>
        <v>291323888.07000005</v>
      </c>
      <c r="I111" s="68">
        <f>SUM(I107:I110)</f>
        <v>293072692.42000002</v>
      </c>
      <c r="J111" s="68">
        <f>SUM(J107:J110)</f>
        <v>1259135</v>
      </c>
      <c r="K111" s="68">
        <f>SUM(K107:K110)</f>
        <v>2419283.88</v>
      </c>
      <c r="L111" s="68"/>
      <c r="M111" s="68"/>
      <c r="N111" s="68"/>
      <c r="O111" s="68"/>
      <c r="P111" s="68"/>
      <c r="Q111" s="68"/>
      <c r="R111" s="68"/>
    </row>
    <row r="112" spans="2:18" ht="13.5" thickTop="1" thickBot="1">
      <c r="B112" s="85" t="s">
        <v>77</v>
      </c>
      <c r="C112" s="85"/>
      <c r="D112" s="85"/>
      <c r="E112" s="85"/>
      <c r="F112" s="86">
        <f t="shared" ref="F112:K112" si="1">F46+F53+F63+F68+F75+F104+F111</f>
        <v>4364309679.2900009</v>
      </c>
      <c r="G112" s="86">
        <f t="shared" si="1"/>
        <v>6891189847.2799997</v>
      </c>
      <c r="H112" s="86">
        <f t="shared" si="1"/>
        <v>4102126983.2000008</v>
      </c>
      <c r="I112" s="86">
        <f t="shared" si="1"/>
        <v>4038956077.8899999</v>
      </c>
      <c r="J112" s="86">
        <f t="shared" si="1"/>
        <v>94088077.709999993</v>
      </c>
      <c r="K112" s="86">
        <f t="shared" si="1"/>
        <v>18573414.670000002</v>
      </c>
      <c r="L112" s="86"/>
      <c r="M112" s="86"/>
      <c r="N112" s="86"/>
      <c r="O112" s="86"/>
      <c r="P112" s="86"/>
      <c r="Q112" s="86"/>
      <c r="R112" s="68"/>
    </row>
    <row r="113" spans="2:18" ht="13.5" thickTop="1" thickBot="1">
      <c r="B113" s="85" t="s">
        <v>216</v>
      </c>
      <c r="C113" s="85"/>
      <c r="D113" s="85"/>
      <c r="E113" s="85"/>
      <c r="F113" s="86">
        <f>F41+F112</f>
        <v>6792539382.2900009</v>
      </c>
      <c r="G113" s="86">
        <f>G41+G112</f>
        <v>10892791195.82</v>
      </c>
      <c r="H113" s="86">
        <f>H41+H112</f>
        <v>6530356686.2000008</v>
      </c>
      <c r="I113" s="86">
        <f>I41+I112</f>
        <v>6454376813.4599991</v>
      </c>
      <c r="J113" s="86">
        <f>J41+J112</f>
        <v>107491035.55</v>
      </c>
      <c r="K113" s="86">
        <v>20924713.460000001</v>
      </c>
      <c r="L113" s="86"/>
      <c r="M113" s="86"/>
      <c r="N113" s="86"/>
      <c r="O113" s="86"/>
      <c r="P113" s="86"/>
      <c r="Q113" s="87"/>
      <c r="R113" s="88"/>
    </row>
    <row r="114" spans="2:18" ht="12.75" hidden="1" customHeight="1">
      <c r="B114" s="69" t="s">
        <v>78</v>
      </c>
      <c r="C114" s="69"/>
      <c r="D114" s="69"/>
      <c r="E114" s="69"/>
      <c r="F114" s="70"/>
      <c r="G114" s="70"/>
      <c r="H114" s="70"/>
      <c r="I114" s="70"/>
      <c r="J114" s="70"/>
      <c r="K114" s="70"/>
      <c r="L114" s="70"/>
      <c r="M114" s="70"/>
      <c r="N114" s="70"/>
      <c r="O114" s="70"/>
      <c r="P114" s="70"/>
      <c r="Q114" s="70"/>
      <c r="R114" s="66"/>
    </row>
    <row r="115" spans="2:18" ht="13.5" customHeight="1" thickTop="1">
      <c r="B115" s="89"/>
      <c r="C115" s="89"/>
      <c r="D115" s="89"/>
      <c r="E115" s="89"/>
      <c r="F115" s="90"/>
      <c r="G115" s="90"/>
      <c r="H115" s="90"/>
      <c r="I115" s="90"/>
      <c r="J115" s="90"/>
      <c r="K115" s="90"/>
      <c r="L115" s="90"/>
      <c r="M115" s="90"/>
      <c r="N115" s="90"/>
      <c r="O115" s="90"/>
      <c r="P115" s="90"/>
      <c r="Q115" s="90"/>
      <c r="R115" s="90"/>
    </row>
    <row r="116" spans="2:18">
      <c r="B116" s="192" t="s">
        <v>71</v>
      </c>
      <c r="C116" s="192"/>
      <c r="D116" s="192"/>
      <c r="E116" s="192"/>
      <c r="F116" s="192"/>
      <c r="G116" s="192"/>
      <c r="H116" s="192"/>
      <c r="I116" s="192"/>
      <c r="J116" s="192"/>
      <c r="K116" s="192"/>
      <c r="L116" s="192"/>
      <c r="M116" s="192"/>
      <c r="N116" s="192"/>
      <c r="O116" s="192"/>
      <c r="P116" s="192"/>
      <c r="Q116" s="192"/>
      <c r="R116" s="192"/>
    </row>
    <row r="117" spans="2:18" ht="12" customHeight="1">
      <c r="B117" s="280" t="s">
        <v>217</v>
      </c>
      <c r="C117" s="280"/>
      <c r="D117" s="280"/>
      <c r="E117" s="280"/>
      <c r="F117" s="280"/>
      <c r="G117" s="280"/>
      <c r="H117" s="280"/>
      <c r="I117" s="280"/>
      <c r="J117" s="280"/>
      <c r="K117" s="280"/>
      <c r="L117" s="280"/>
      <c r="M117" s="280"/>
      <c r="N117" s="280"/>
      <c r="O117" s="280"/>
      <c r="P117" s="280"/>
      <c r="Q117" s="280"/>
      <c r="R117" s="280"/>
    </row>
    <row r="118" spans="2:18" ht="12" customHeight="1">
      <c r="B118" s="159" t="s">
        <v>218</v>
      </c>
      <c r="C118" s="192"/>
      <c r="D118" s="192"/>
      <c r="E118" s="192"/>
      <c r="F118" s="192"/>
      <c r="G118" s="192"/>
      <c r="H118" s="192"/>
      <c r="I118" s="192"/>
      <c r="J118" s="192"/>
      <c r="K118" s="192"/>
      <c r="L118" s="192"/>
      <c r="M118" s="192"/>
      <c r="N118" s="192"/>
      <c r="O118" s="192"/>
      <c r="P118" s="192"/>
      <c r="Q118" s="192"/>
      <c r="R118" s="192"/>
    </row>
    <row r="119" spans="2:18" ht="12" customHeight="1">
      <c r="B119" s="280" t="s">
        <v>219</v>
      </c>
      <c r="C119" s="280"/>
      <c r="D119" s="280"/>
      <c r="E119" s="280"/>
      <c r="F119" s="280"/>
      <c r="G119" s="280"/>
      <c r="H119" s="280"/>
      <c r="I119" s="280"/>
      <c r="J119" s="280"/>
      <c r="K119" s="280"/>
      <c r="L119" s="280"/>
      <c r="M119" s="280"/>
      <c r="N119" s="280"/>
      <c r="O119" s="280"/>
      <c r="P119" s="280"/>
      <c r="Q119" s="280"/>
      <c r="R119" s="280"/>
    </row>
    <row r="120" spans="2:18">
      <c r="B120" s="159" t="s">
        <v>220</v>
      </c>
      <c r="C120" s="159"/>
      <c r="D120" s="159"/>
      <c r="E120" s="159"/>
      <c r="F120" s="160"/>
      <c r="G120" s="160"/>
      <c r="H120" s="160"/>
      <c r="I120" s="160"/>
      <c r="J120" s="160"/>
      <c r="K120" s="160"/>
      <c r="L120" s="160"/>
      <c r="M120" s="160"/>
      <c r="N120" s="160"/>
      <c r="O120" s="160"/>
      <c r="P120" s="160"/>
      <c r="Q120" s="160"/>
      <c r="R120" s="160"/>
    </row>
    <row r="121" spans="2:18">
      <c r="B121" s="159" t="s">
        <v>221</v>
      </c>
      <c r="C121" s="159"/>
      <c r="D121" s="159"/>
      <c r="E121" s="159"/>
      <c r="F121" s="160"/>
      <c r="G121" s="160"/>
      <c r="H121" s="160"/>
      <c r="I121" s="160"/>
      <c r="J121" s="160"/>
      <c r="K121" s="160"/>
      <c r="L121" s="160"/>
      <c r="M121" s="160"/>
      <c r="N121" s="160"/>
      <c r="O121" s="160"/>
      <c r="P121" s="160"/>
      <c r="Q121" s="160"/>
      <c r="R121" s="160"/>
    </row>
    <row r="122" spans="2:18">
      <c r="F122" s="91"/>
      <c r="G122" s="91"/>
      <c r="H122" s="91"/>
      <c r="I122" s="91"/>
      <c r="J122" s="91"/>
      <c r="K122" s="91"/>
      <c r="L122" s="91"/>
      <c r="M122" s="91"/>
      <c r="N122" s="91"/>
      <c r="O122" s="91"/>
      <c r="P122" s="91"/>
      <c r="Q122" s="91"/>
      <c r="R122" s="91"/>
    </row>
    <row r="123" spans="2:18">
      <c r="F123" s="91"/>
      <c r="G123" s="91"/>
      <c r="H123" s="91"/>
      <c r="I123" s="91"/>
      <c r="J123" s="91"/>
      <c r="K123" s="91"/>
      <c r="L123" s="91"/>
      <c r="M123" s="91"/>
      <c r="N123" s="91"/>
      <c r="O123" s="91"/>
      <c r="P123" s="91"/>
      <c r="Q123" s="91"/>
      <c r="R123" s="91"/>
    </row>
    <row r="124" spans="2:18">
      <c r="F124" s="91"/>
      <c r="G124" s="91"/>
      <c r="H124" s="91"/>
      <c r="I124" s="91"/>
      <c r="J124" s="91"/>
      <c r="K124" s="91"/>
      <c r="L124" s="91"/>
      <c r="M124" s="91"/>
      <c r="N124" s="91"/>
      <c r="O124" s="91"/>
      <c r="P124" s="91"/>
      <c r="Q124" s="91"/>
      <c r="R124" s="91"/>
    </row>
    <row r="125" spans="2:18">
      <c r="F125" s="91"/>
      <c r="G125" s="91"/>
      <c r="H125" s="91"/>
      <c r="I125" s="91"/>
      <c r="J125" s="91"/>
      <c r="K125" s="91"/>
      <c r="L125" s="91"/>
      <c r="M125" s="91"/>
      <c r="N125" s="91"/>
      <c r="O125" s="91"/>
      <c r="P125" s="91"/>
      <c r="Q125" s="91"/>
      <c r="R125" s="91"/>
    </row>
    <row r="126" spans="2:18">
      <c r="F126" s="91"/>
      <c r="G126" s="91"/>
      <c r="H126" s="91"/>
      <c r="I126" s="91"/>
      <c r="J126" s="91"/>
      <c r="K126" s="91"/>
      <c r="L126" s="91"/>
      <c r="M126" s="91"/>
      <c r="N126" s="91"/>
      <c r="O126" s="91"/>
      <c r="P126" s="91"/>
      <c r="Q126" s="91"/>
      <c r="R126" s="91"/>
    </row>
    <row r="127" spans="2:18">
      <c r="F127" s="91"/>
      <c r="G127" s="91"/>
      <c r="H127" s="91"/>
      <c r="I127" s="91"/>
      <c r="J127" s="91"/>
      <c r="K127" s="91"/>
      <c r="L127" s="91"/>
      <c r="M127" s="91"/>
      <c r="N127" s="91"/>
      <c r="O127" s="91"/>
      <c r="P127" s="91"/>
      <c r="Q127" s="91"/>
      <c r="R127" s="91"/>
    </row>
    <row r="128" spans="2:18">
      <c r="F128" s="91"/>
      <c r="G128" s="91"/>
      <c r="H128" s="91"/>
      <c r="I128" s="91"/>
      <c r="J128" s="91"/>
      <c r="K128" s="91"/>
      <c r="L128" s="91"/>
      <c r="M128" s="91"/>
      <c r="N128" s="91"/>
      <c r="O128" s="91"/>
      <c r="P128" s="91"/>
      <c r="Q128" s="91"/>
      <c r="R128" s="91"/>
    </row>
    <row r="129" spans="6:18">
      <c r="F129" s="91"/>
      <c r="G129" s="91"/>
      <c r="H129" s="91"/>
      <c r="I129" s="91"/>
      <c r="J129" s="91"/>
      <c r="K129" s="91"/>
      <c r="L129" s="91"/>
      <c r="M129" s="91"/>
      <c r="N129" s="91"/>
      <c r="O129" s="91"/>
      <c r="P129" s="91"/>
      <c r="Q129" s="91"/>
      <c r="R129" s="91"/>
    </row>
  </sheetData>
  <mergeCells count="44">
    <mergeCell ref="B117:R117"/>
    <mergeCell ref="B119:R119"/>
    <mergeCell ref="Q82:R82"/>
    <mergeCell ref="F83:F86"/>
    <mergeCell ref="G83:G86"/>
    <mergeCell ref="H83:H86"/>
    <mergeCell ref="Q83:Q86"/>
    <mergeCell ref="R83:R86"/>
    <mergeCell ref="L84:L86"/>
    <mergeCell ref="M84:M86"/>
    <mergeCell ref="N84:N86"/>
    <mergeCell ref="O84:O86"/>
    <mergeCell ref="B82:B86"/>
    <mergeCell ref="C82:C86"/>
    <mergeCell ref="D82:D86"/>
    <mergeCell ref="E82:E86"/>
    <mergeCell ref="B4:R4"/>
    <mergeCell ref="B5:R5"/>
    <mergeCell ref="B7:B11"/>
    <mergeCell ref="C7:C11"/>
    <mergeCell ref="D7:D11"/>
    <mergeCell ref="E7:E11"/>
    <mergeCell ref="F7:H7"/>
    <mergeCell ref="I7:I11"/>
    <mergeCell ref="J7:J11"/>
    <mergeCell ref="K7:K11"/>
    <mergeCell ref="L7:O8"/>
    <mergeCell ref="P7:P11"/>
    <mergeCell ref="Q7:R7"/>
    <mergeCell ref="F8:F11"/>
    <mergeCell ref="G8:G11"/>
    <mergeCell ref="H8:H11"/>
    <mergeCell ref="Q8:Q11"/>
    <mergeCell ref="R8:R11"/>
    <mergeCell ref="L9:L11"/>
    <mergeCell ref="M9:M11"/>
    <mergeCell ref="N9:N11"/>
    <mergeCell ref="O9:O11"/>
    <mergeCell ref="P82:P86"/>
    <mergeCell ref="F82:H82"/>
    <mergeCell ref="I82:I86"/>
    <mergeCell ref="J82:J86"/>
    <mergeCell ref="K82:K86"/>
    <mergeCell ref="L82:O83"/>
  </mergeCells>
  <pageMargins left="0.78740157480314965" right="0.19685039370078741" top="0.27559055118110237" bottom="0.19685039370078741" header="0.31496062992125984" footer="0.19685039370078741"/>
  <pageSetup paperSize="9" scale="6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W26"/>
  <sheetViews>
    <sheetView showGridLines="0" workbookViewId="0">
      <selection activeCell="B3" sqref="B3:I26"/>
    </sheetView>
  </sheetViews>
  <sheetFormatPr defaultRowHeight="15.75"/>
  <cols>
    <col min="8" max="8" width="6.375" customWidth="1"/>
    <col min="9" max="9" width="2.375" customWidth="1"/>
    <col min="15" max="15" width="9" customWidth="1"/>
    <col min="22" max="22" width="9.875" customWidth="1"/>
    <col min="23" max="23" width="10.625" customWidth="1"/>
  </cols>
  <sheetData>
    <row r="3" spans="2:17" ht="38.25" customHeight="1">
      <c r="B3" s="173" t="s">
        <v>279</v>
      </c>
      <c r="C3" s="173"/>
      <c r="D3" s="173"/>
      <c r="E3" s="173"/>
      <c r="F3" s="173"/>
      <c r="G3" s="173"/>
      <c r="H3" s="173"/>
      <c r="I3" s="173"/>
      <c r="J3" s="281"/>
      <c r="K3" s="281"/>
      <c r="L3" s="281"/>
      <c r="M3" s="281"/>
      <c r="N3" s="281"/>
      <c r="O3" s="281"/>
      <c r="P3" s="281"/>
      <c r="Q3" s="2"/>
    </row>
    <row r="4" spans="2:17" ht="15.75" customHeight="1">
      <c r="B4" s="284"/>
      <c r="C4" s="284"/>
      <c r="D4" s="284"/>
      <c r="E4" s="284"/>
      <c r="F4" s="284"/>
      <c r="G4" s="284"/>
      <c r="H4" s="284"/>
      <c r="I4" s="157"/>
      <c r="J4" s="157"/>
      <c r="K4" s="157"/>
      <c r="L4" s="157"/>
      <c r="M4" s="157"/>
      <c r="N4" s="157"/>
      <c r="O4" s="157"/>
    </row>
    <row r="15" spans="2:17">
      <c r="N15" s="158"/>
    </row>
    <row r="21" spans="2:23" ht="33" customHeight="1">
      <c r="P21" s="282"/>
      <c r="Q21" s="282"/>
      <c r="R21" s="282"/>
      <c r="S21" s="282"/>
      <c r="T21" s="282"/>
      <c r="U21" s="282"/>
      <c r="V21" s="282"/>
      <c r="W21" s="3"/>
    </row>
    <row r="22" spans="2:23" ht="15.75" hidden="1" customHeight="1">
      <c r="P22" s="282"/>
      <c r="Q22" s="282"/>
      <c r="R22" s="282"/>
      <c r="S22" s="282"/>
      <c r="T22" s="282"/>
      <c r="U22" s="282"/>
      <c r="V22" s="282"/>
    </row>
    <row r="23" spans="2:23" ht="15.75" hidden="1" customHeight="1">
      <c r="P23" s="282"/>
      <c r="Q23" s="282"/>
      <c r="R23" s="282"/>
      <c r="S23" s="282"/>
      <c r="T23" s="282"/>
      <c r="U23" s="282"/>
      <c r="V23" s="282"/>
    </row>
    <row r="24" spans="2:23" ht="8.25" customHeight="1">
      <c r="B24" s="283" t="s">
        <v>286</v>
      </c>
      <c r="C24" s="283"/>
      <c r="D24" s="283"/>
      <c r="E24" s="283"/>
      <c r="F24" s="283"/>
      <c r="G24" s="283"/>
      <c r="H24" s="283"/>
    </row>
    <row r="25" spans="2:23">
      <c r="B25" s="283"/>
      <c r="C25" s="283"/>
      <c r="D25" s="283"/>
      <c r="E25" s="283"/>
      <c r="F25" s="283"/>
      <c r="G25" s="283"/>
      <c r="H25" s="283"/>
      <c r="K25" s="1"/>
    </row>
    <row r="26" spans="2:23" ht="3" customHeight="1">
      <c r="B26" s="283"/>
      <c r="C26" s="283"/>
      <c r="D26" s="283"/>
      <c r="E26" s="283"/>
      <c r="F26" s="283"/>
      <c r="G26" s="283"/>
      <c r="H26" s="283"/>
    </row>
  </sheetData>
  <mergeCells count="4">
    <mergeCell ref="J3:P3"/>
    <mergeCell ref="P21:V23"/>
    <mergeCell ref="B24:H26"/>
    <mergeCell ref="B4:H4"/>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7"/>
  <sheetViews>
    <sheetView showGridLines="0" zoomScaleNormal="100" workbookViewId="0">
      <selection activeCell="A3" sqref="A3:I28"/>
    </sheetView>
  </sheetViews>
  <sheetFormatPr defaultRowHeight="15.75"/>
  <cols>
    <col min="1" max="1" width="3.375" customWidth="1"/>
    <col min="2" max="2" width="40.5" bestFit="1" customWidth="1"/>
    <col min="3" max="3" width="13.875" bestFit="1" customWidth="1"/>
    <col min="4" max="4" width="9.625" customWidth="1"/>
    <col min="5" max="5" width="13.875" bestFit="1" customWidth="1"/>
    <col min="9" max="9" width="23.625" customWidth="1"/>
    <col min="10" max="10" width="40.5" bestFit="1" customWidth="1"/>
  </cols>
  <sheetData>
    <row r="27" ht="15.75" customHeight="1"/>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AC25"/>
  <sheetViews>
    <sheetView showGridLines="0" topLeftCell="E7" zoomScaleNormal="100" workbookViewId="0">
      <selection activeCell="F25" sqref="F25"/>
    </sheetView>
  </sheetViews>
  <sheetFormatPr defaultRowHeight="15.75"/>
  <cols>
    <col min="2" max="2" width="30.625" customWidth="1"/>
    <col min="21" max="21" width="7.875" customWidth="1"/>
    <col min="22" max="22" width="9" hidden="1" customWidth="1"/>
  </cols>
  <sheetData>
    <row r="1" spans="2:29">
      <c r="C1" s="8">
        <v>2022</v>
      </c>
    </row>
    <row r="2" spans="2:29">
      <c r="B2" s="9" t="s">
        <v>159</v>
      </c>
      <c r="C2" s="4">
        <v>2083.5</v>
      </c>
    </row>
    <row r="3" spans="2:29">
      <c r="B3" s="9" t="s">
        <v>160</v>
      </c>
      <c r="C3" s="4">
        <v>621.4</v>
      </c>
    </row>
    <row r="4" spans="2:29">
      <c r="B4" s="9"/>
      <c r="C4" s="4"/>
    </row>
    <row r="5" spans="2:29">
      <c r="B5" s="9"/>
      <c r="C5" s="4"/>
    </row>
    <row r="6" spans="2:29">
      <c r="B6" s="10"/>
      <c r="C6" s="6">
        <f>SUM(C2:C5)</f>
        <v>2704.9</v>
      </c>
    </row>
    <row r="7" spans="2:29">
      <c r="B7" s="10"/>
      <c r="C7" s="7">
        <f>C3/C6*100</f>
        <v>22.973122851122035</v>
      </c>
      <c r="O7" s="281"/>
      <c r="P7" s="281"/>
      <c r="Q7" s="281"/>
      <c r="R7" s="281"/>
      <c r="S7" s="281"/>
      <c r="T7" s="281"/>
      <c r="U7" s="281"/>
      <c r="V7" s="281"/>
      <c r="W7" s="281"/>
      <c r="X7" s="281"/>
      <c r="Y7" s="281"/>
      <c r="Z7" s="281"/>
      <c r="AA7" s="281"/>
      <c r="AB7" s="281"/>
      <c r="AC7" s="281"/>
    </row>
    <row r="8" spans="2:29">
      <c r="B8" s="10"/>
      <c r="C8" s="7">
        <f>C2/C6*100</f>
        <v>77.026877148877958</v>
      </c>
    </row>
    <row r="9" spans="2:29">
      <c r="B9" s="10"/>
      <c r="C9" s="7">
        <f>C5/C6*100</f>
        <v>0</v>
      </c>
    </row>
    <row r="10" spans="2:29">
      <c r="B10" s="10"/>
      <c r="C10" s="7">
        <f>SUM(C7:C9)</f>
        <v>100</v>
      </c>
    </row>
    <row r="11" spans="2:29">
      <c r="B11" s="11"/>
    </row>
    <row r="12" spans="2:29">
      <c r="B12" s="11"/>
    </row>
    <row r="13" spans="2:29">
      <c r="B13" s="10"/>
      <c r="C13" s="8">
        <v>2023</v>
      </c>
    </row>
    <row r="14" spans="2:29">
      <c r="B14" s="10"/>
      <c r="C14" s="4"/>
    </row>
    <row r="15" spans="2:29">
      <c r="B15" s="9" t="s">
        <v>161</v>
      </c>
      <c r="C15" s="4">
        <v>12010.6</v>
      </c>
    </row>
    <row r="16" spans="2:29">
      <c r="B16" s="9" t="s">
        <v>162</v>
      </c>
      <c r="C16" s="4">
        <v>6781.6</v>
      </c>
    </row>
    <row r="17" spans="2:29">
      <c r="B17" s="5"/>
      <c r="C17" s="6">
        <f>SUM(C15:C16)</f>
        <v>18792.2</v>
      </c>
    </row>
    <row r="18" spans="2:29">
      <c r="B18" s="5"/>
      <c r="C18" s="5"/>
    </row>
    <row r="19" spans="2:29">
      <c r="B19" s="5"/>
      <c r="C19" s="5"/>
    </row>
    <row r="20" spans="2:29">
      <c r="B20" s="5"/>
      <c r="C20" s="7"/>
    </row>
    <row r="21" spans="2:29">
      <c r="B21" s="5"/>
      <c r="C21" s="7">
        <f>C15/C17*100</f>
        <v>63.912687178723083</v>
      </c>
    </row>
    <row r="22" spans="2:29">
      <c r="B22" s="5"/>
      <c r="C22" s="7">
        <f>C16/C17*100</f>
        <v>36.08731282127691</v>
      </c>
    </row>
    <row r="23" spans="2:29">
      <c r="B23" s="5"/>
      <c r="C23" s="7">
        <f>SUM(C20:C22)</f>
        <v>100</v>
      </c>
    </row>
    <row r="25" spans="2:29" ht="51.75" customHeight="1">
      <c r="O25" s="285"/>
      <c r="P25" s="286"/>
      <c r="Q25" s="286"/>
      <c r="R25" s="286"/>
      <c r="S25" s="286"/>
      <c r="T25" s="286"/>
      <c r="U25" s="286"/>
      <c r="V25" s="286"/>
      <c r="W25" s="286"/>
      <c r="X25" s="286"/>
      <c r="Y25" s="286"/>
      <c r="Z25" s="286"/>
      <c r="AA25" s="286"/>
      <c r="AB25" s="286"/>
      <c r="AC25" s="286"/>
    </row>
  </sheetData>
  <mergeCells count="2">
    <mergeCell ref="O7:AC7"/>
    <mergeCell ref="O25:AC25"/>
  </mergeCells>
  <pageMargins left="0.7" right="0.7" top="0.75" bottom="0.75"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Q1:T1"/>
  <sheetViews>
    <sheetView showGridLines="0" tabSelected="1" topLeftCell="B10" zoomScaleNormal="100" workbookViewId="0">
      <selection activeCell="J42" sqref="J41:J42"/>
    </sheetView>
  </sheetViews>
  <sheetFormatPr defaultRowHeight="15.75"/>
  <cols>
    <col min="1" max="1" width="32" customWidth="1"/>
    <col min="5" max="5" width="30.75" customWidth="1"/>
    <col min="16" max="16" width="8.875" customWidth="1"/>
    <col min="17" max="17" width="9" hidden="1" customWidth="1"/>
    <col min="18" max="18" width="0.25" customWidth="1"/>
    <col min="19" max="19" width="0.375" customWidth="1"/>
    <col min="20" max="20" width="9" hidden="1" customWidth="1"/>
  </cols>
  <sheetData/>
  <pageMargins left="0.7" right="0.7" top="0.75" bottom="0.75" header="0.3" footer="0.3"/>
  <pageSetup paperSize="9" scale="52"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66"/>
  <sheetViews>
    <sheetView showGridLines="0" topLeftCell="T1" workbookViewId="0">
      <selection activeCell="V36" sqref="V36"/>
    </sheetView>
  </sheetViews>
  <sheetFormatPr defaultRowHeight="15.75"/>
  <cols>
    <col min="2" max="3" width="13.5" bestFit="1" customWidth="1"/>
    <col min="4" max="4" width="10.375" bestFit="1" customWidth="1"/>
    <col min="12" max="12" width="11.125" customWidth="1"/>
    <col min="13" max="13" width="11.625" customWidth="1"/>
    <col min="20" max="20" width="3.25" customWidth="1"/>
    <col min="21" max="21" width="8.375" customWidth="1"/>
    <col min="28" max="28" width="6.25" customWidth="1"/>
  </cols>
  <sheetData>
    <row r="1" spans="1:28">
      <c r="A1" s="164"/>
      <c r="B1" s="162" t="s">
        <v>13</v>
      </c>
      <c r="C1" s="162" t="s">
        <v>14</v>
      </c>
      <c r="D1" s="162" t="s">
        <v>15</v>
      </c>
      <c r="E1" s="163"/>
      <c r="F1" s="164"/>
      <c r="G1" s="164"/>
      <c r="H1" s="164"/>
    </row>
    <row r="2" spans="1:28">
      <c r="A2" s="166" t="s">
        <v>1</v>
      </c>
      <c r="B2" s="165">
        <v>1.72</v>
      </c>
      <c r="C2" s="165">
        <v>1.76</v>
      </c>
      <c r="D2" s="165">
        <v>1.72</v>
      </c>
      <c r="E2" s="165"/>
      <c r="F2" s="164"/>
      <c r="G2" s="164"/>
      <c r="H2" s="164"/>
    </row>
    <row r="3" spans="1:28">
      <c r="A3" s="166" t="s">
        <v>2</v>
      </c>
      <c r="B3" s="165">
        <v>2.54</v>
      </c>
      <c r="C3" s="165">
        <v>2.16</v>
      </c>
      <c r="D3" s="165">
        <v>2.23</v>
      </c>
      <c r="E3" s="165"/>
      <c r="F3" s="164"/>
      <c r="G3" s="164"/>
      <c r="H3" s="164"/>
    </row>
    <row r="4" spans="1:28" ht="30" customHeight="1">
      <c r="A4" s="166" t="s">
        <v>3</v>
      </c>
      <c r="B4" s="165">
        <v>2.2799999999999998</v>
      </c>
      <c r="C4" s="165">
        <v>2.4300000000000002</v>
      </c>
      <c r="D4" s="165">
        <v>2.5299999999999998</v>
      </c>
      <c r="E4" s="165"/>
      <c r="F4" s="164"/>
      <c r="G4" s="164"/>
      <c r="H4" s="161" t="s">
        <v>168</v>
      </c>
      <c r="N4" s="287"/>
      <c r="O4" s="288"/>
      <c r="P4" s="288"/>
      <c r="Q4" s="288"/>
      <c r="R4" s="288"/>
      <c r="S4" s="288"/>
      <c r="T4" s="288"/>
    </row>
    <row r="5" spans="1:28">
      <c r="A5" s="166" t="s">
        <v>4</v>
      </c>
      <c r="B5" s="165">
        <v>2.81</v>
      </c>
      <c r="C5" s="165">
        <v>2.77</v>
      </c>
      <c r="D5" s="165">
        <v>2.77</v>
      </c>
      <c r="E5" s="165"/>
      <c r="F5" s="164"/>
      <c r="G5" s="164"/>
      <c r="H5" s="164"/>
    </row>
    <row r="6" spans="1:28">
      <c r="A6" s="166" t="s">
        <v>5</v>
      </c>
      <c r="B6" s="165">
        <v>2.74</v>
      </c>
      <c r="C6" s="165">
        <v>3.02</v>
      </c>
      <c r="D6" s="165">
        <v>2.83</v>
      </c>
      <c r="E6" s="165"/>
      <c r="F6" s="164"/>
      <c r="G6" s="164"/>
      <c r="H6" s="164"/>
    </row>
    <row r="7" spans="1:28">
      <c r="A7" s="166" t="s">
        <v>6</v>
      </c>
      <c r="B7" s="165">
        <v>3.05</v>
      </c>
      <c r="C7" s="165">
        <v>3.12</v>
      </c>
      <c r="D7" s="165">
        <v>2.96</v>
      </c>
      <c r="E7" s="165"/>
      <c r="F7" s="164"/>
      <c r="G7" s="164"/>
      <c r="H7" s="164"/>
    </row>
    <row r="8" spans="1:28" ht="15.75" customHeight="1">
      <c r="A8" s="166" t="s">
        <v>7</v>
      </c>
      <c r="B8" s="165">
        <v>3.12</v>
      </c>
      <c r="C8" s="165">
        <v>3.29</v>
      </c>
      <c r="D8" s="165">
        <v>3.09</v>
      </c>
      <c r="E8" s="165"/>
      <c r="F8" s="164"/>
      <c r="G8" s="164"/>
      <c r="H8" s="164"/>
      <c r="U8" s="289"/>
      <c r="V8" s="289"/>
      <c r="W8" s="289"/>
      <c r="X8" s="289"/>
      <c r="Y8" s="289"/>
      <c r="Z8" s="289"/>
      <c r="AA8" s="289"/>
      <c r="AB8" s="289"/>
    </row>
    <row r="9" spans="1:28">
      <c r="A9" s="166" t="s">
        <v>8</v>
      </c>
      <c r="B9" s="165">
        <v>3.47</v>
      </c>
      <c r="C9" s="165">
        <v>3.54</v>
      </c>
      <c r="D9" s="165">
        <v>3.44</v>
      </c>
      <c r="E9" s="165"/>
      <c r="F9" s="164"/>
      <c r="G9" s="164"/>
      <c r="H9" s="164"/>
    </row>
    <row r="10" spans="1:28">
      <c r="A10" s="166" t="s">
        <v>9</v>
      </c>
      <c r="B10" s="165">
        <v>3.53</v>
      </c>
      <c r="C10" s="165">
        <v>3.63</v>
      </c>
      <c r="D10" s="165">
        <v>3.45</v>
      </c>
      <c r="E10" s="165"/>
      <c r="F10" s="164"/>
      <c r="G10" s="164"/>
      <c r="H10" s="164"/>
    </row>
    <row r="11" spans="1:28">
      <c r="A11" s="166" t="s">
        <v>10</v>
      </c>
      <c r="B11" s="165">
        <v>3.77</v>
      </c>
      <c r="C11" s="165">
        <v>3.8</v>
      </c>
      <c r="D11" s="165">
        <v>3.7</v>
      </c>
      <c r="E11" s="165"/>
      <c r="F11" s="164"/>
      <c r="G11" s="164"/>
      <c r="H11" s="164"/>
    </row>
    <row r="12" spans="1:28">
      <c r="A12" s="166" t="s">
        <v>11</v>
      </c>
      <c r="B12" s="165">
        <v>3.76</v>
      </c>
      <c r="C12" s="165">
        <v>3.79</v>
      </c>
      <c r="D12" s="165">
        <v>3.73</v>
      </c>
      <c r="E12" s="165"/>
      <c r="F12" s="164"/>
      <c r="G12" s="164"/>
      <c r="H12" s="164"/>
    </row>
    <row r="13" spans="1:28">
      <c r="A13" s="166" t="s">
        <v>12</v>
      </c>
      <c r="B13" s="165">
        <v>3.8</v>
      </c>
      <c r="C13" s="165">
        <v>3.79</v>
      </c>
      <c r="D13" s="165">
        <v>3.73</v>
      </c>
      <c r="E13" s="165"/>
      <c r="F13" s="164"/>
      <c r="G13" s="164"/>
      <c r="H13" s="164"/>
    </row>
    <row r="14" spans="1:28">
      <c r="C14" s="164"/>
      <c r="D14" s="164"/>
      <c r="E14" s="164"/>
      <c r="F14" s="164"/>
      <c r="G14" s="164"/>
      <c r="H14" s="164"/>
    </row>
    <row r="33" spans="1:20">
      <c r="N33" s="287"/>
      <c r="O33" s="288"/>
      <c r="P33" s="288"/>
      <c r="Q33" s="288"/>
      <c r="R33" s="288"/>
      <c r="S33" s="288"/>
      <c r="T33" s="288"/>
    </row>
    <row r="44" spans="1:20">
      <c r="A44" s="164"/>
      <c r="B44" s="164"/>
      <c r="C44" s="164"/>
      <c r="D44" s="164"/>
      <c r="E44" s="164"/>
      <c r="F44" s="164"/>
      <c r="G44" s="164"/>
      <c r="H44" s="164"/>
    </row>
    <row r="45" spans="1:20">
      <c r="A45" s="164"/>
      <c r="B45" s="164"/>
      <c r="C45" s="164"/>
      <c r="D45" s="164"/>
      <c r="E45" s="164"/>
      <c r="F45" s="164"/>
      <c r="G45" s="164"/>
      <c r="H45" s="164"/>
    </row>
    <row r="46" spans="1:20">
      <c r="A46" s="164"/>
      <c r="B46" s="164"/>
      <c r="C46" s="164"/>
      <c r="D46" s="164"/>
      <c r="E46" s="164"/>
      <c r="F46" s="164"/>
      <c r="G46" s="164"/>
      <c r="H46" s="164"/>
    </row>
    <row r="47" spans="1:20">
      <c r="A47" s="164"/>
      <c r="B47" s="164"/>
      <c r="C47" s="164"/>
      <c r="D47" s="164"/>
      <c r="E47" s="164"/>
      <c r="F47" s="164"/>
      <c r="G47" s="164"/>
      <c r="H47" s="164"/>
    </row>
    <row r="48" spans="1:20">
      <c r="A48" s="164"/>
      <c r="B48" s="164"/>
      <c r="C48" s="164"/>
      <c r="D48" s="164"/>
      <c r="E48" s="164"/>
      <c r="F48" s="164"/>
      <c r="G48" s="164"/>
      <c r="H48" s="164"/>
    </row>
    <row r="49" spans="1:8">
      <c r="A49" s="164"/>
      <c r="B49" s="164"/>
      <c r="C49" s="164"/>
      <c r="D49" s="164"/>
      <c r="E49" s="164"/>
      <c r="F49" s="164"/>
      <c r="G49" s="164"/>
      <c r="H49" s="164"/>
    </row>
    <row r="50" spans="1:8">
      <c r="A50" s="164"/>
      <c r="B50" s="164"/>
      <c r="C50" s="164"/>
      <c r="D50" s="164"/>
      <c r="E50" s="164"/>
      <c r="F50" s="164"/>
      <c r="G50" s="164"/>
      <c r="H50" s="164"/>
    </row>
    <row r="51" spans="1:8">
      <c r="A51" s="164"/>
      <c r="B51" s="164"/>
      <c r="C51" s="164"/>
      <c r="D51" s="164"/>
      <c r="E51" s="164"/>
      <c r="F51" s="164"/>
      <c r="G51" s="164"/>
      <c r="H51" s="164"/>
    </row>
    <row r="52" spans="1:8">
      <c r="A52" s="164"/>
      <c r="B52" s="164"/>
      <c r="C52" s="164"/>
      <c r="D52" s="164"/>
      <c r="E52" s="164"/>
      <c r="F52" s="164"/>
      <c r="G52" s="164"/>
      <c r="H52" s="164"/>
    </row>
    <row r="53" spans="1:8">
      <c r="A53" s="164"/>
      <c r="B53" s="164"/>
      <c r="C53" s="164"/>
      <c r="D53" s="164"/>
      <c r="E53" s="164"/>
      <c r="F53" s="164"/>
      <c r="G53" s="164"/>
      <c r="H53" s="164"/>
    </row>
    <row r="54" spans="1:8">
      <c r="A54" s="164"/>
      <c r="B54" s="164"/>
      <c r="C54" s="164"/>
      <c r="D54" s="164"/>
      <c r="E54" s="164"/>
      <c r="F54" s="164"/>
      <c r="G54" s="164"/>
      <c r="H54" s="164"/>
    </row>
    <row r="55" spans="1:8">
      <c r="A55" s="164"/>
      <c r="B55" s="164"/>
      <c r="C55" s="164"/>
      <c r="D55" s="164"/>
      <c r="E55" s="164"/>
      <c r="F55" s="164"/>
      <c r="G55" s="164"/>
      <c r="H55" s="164"/>
    </row>
    <row r="56" spans="1:8">
      <c r="A56" s="164"/>
      <c r="B56" s="164"/>
      <c r="C56" s="164"/>
      <c r="D56" s="164"/>
      <c r="E56" s="164"/>
      <c r="F56" s="164"/>
      <c r="G56" s="164"/>
      <c r="H56" s="164"/>
    </row>
    <row r="57" spans="1:8">
      <c r="A57" s="164"/>
      <c r="B57" s="164"/>
      <c r="C57" s="164"/>
      <c r="D57" s="164"/>
      <c r="E57" s="164"/>
      <c r="F57" s="164"/>
      <c r="G57" s="164"/>
      <c r="H57" s="164"/>
    </row>
    <row r="58" spans="1:8">
      <c r="A58" s="164"/>
      <c r="B58" s="164"/>
      <c r="C58" s="164"/>
      <c r="D58" s="164"/>
      <c r="E58" s="164"/>
      <c r="F58" s="164"/>
      <c r="G58" s="164"/>
      <c r="H58" s="164"/>
    </row>
    <row r="59" spans="1:8">
      <c r="A59" s="164"/>
      <c r="B59" s="164"/>
      <c r="C59" s="164"/>
      <c r="D59" s="164"/>
      <c r="E59" s="164"/>
      <c r="F59" s="164"/>
      <c r="G59" s="164"/>
      <c r="H59" s="164"/>
    </row>
    <row r="60" spans="1:8">
      <c r="A60" s="164"/>
      <c r="B60" s="164"/>
      <c r="C60" s="164"/>
      <c r="D60" s="164"/>
      <c r="E60" s="164"/>
      <c r="F60" s="164"/>
      <c r="G60" s="164"/>
      <c r="H60" s="164"/>
    </row>
    <row r="61" spans="1:8">
      <c r="A61" s="164"/>
      <c r="B61" s="164"/>
      <c r="C61" s="164"/>
      <c r="D61" s="164"/>
      <c r="E61" s="164"/>
      <c r="F61" s="164"/>
      <c r="G61" s="164"/>
      <c r="H61" s="164"/>
    </row>
    <row r="62" spans="1:8">
      <c r="A62" s="164"/>
      <c r="B62" s="164"/>
      <c r="C62" s="164"/>
      <c r="D62" s="164"/>
      <c r="E62" s="164"/>
      <c r="F62" s="164"/>
      <c r="G62" s="164"/>
      <c r="H62" s="164"/>
    </row>
    <row r="63" spans="1:8">
      <c r="A63" s="164"/>
      <c r="B63" s="164"/>
      <c r="C63" s="164"/>
      <c r="D63" s="164"/>
      <c r="E63" s="164"/>
      <c r="F63" s="164"/>
      <c r="G63" s="164"/>
      <c r="H63" s="164"/>
    </row>
    <row r="64" spans="1:8">
      <c r="A64" s="164"/>
      <c r="B64" s="164"/>
      <c r="C64" s="164"/>
      <c r="D64" s="164"/>
      <c r="E64" s="164"/>
      <c r="F64" s="164"/>
      <c r="G64" s="164"/>
      <c r="H64" s="164"/>
    </row>
    <row r="65" spans="1:8">
      <c r="A65" s="164"/>
      <c r="B65" s="164"/>
      <c r="C65" s="164"/>
      <c r="D65" s="164"/>
      <c r="E65" s="164"/>
      <c r="F65" s="164"/>
      <c r="G65" s="164"/>
      <c r="H65" s="164"/>
    </row>
    <row r="66" spans="1:8">
      <c r="A66" s="164"/>
      <c r="B66" s="164"/>
      <c r="C66" s="164"/>
      <c r="D66" s="164"/>
      <c r="E66" s="164"/>
      <c r="F66" s="164"/>
      <c r="G66" s="164"/>
      <c r="H66" s="164"/>
    </row>
  </sheetData>
  <mergeCells count="3">
    <mergeCell ref="N4:T4"/>
    <mergeCell ref="N33:T33"/>
    <mergeCell ref="U8:AB8"/>
  </mergeCells>
  <pageMargins left="0.7" right="0.7" top="0.75" bottom="0.75"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22"/>
  <sheetViews>
    <sheetView showGridLines="0" zoomScaleNormal="100" workbookViewId="0">
      <selection activeCell="P14" sqref="P14"/>
    </sheetView>
  </sheetViews>
  <sheetFormatPr defaultRowHeight="15.75"/>
  <cols>
    <col min="1" max="1" width="3.625" customWidth="1"/>
    <col min="2" max="4" width="9.875" bestFit="1" customWidth="1"/>
    <col min="5" max="5" width="8.5" customWidth="1"/>
    <col min="6" max="6" width="3.5" customWidth="1"/>
    <col min="9" max="9" width="2.625" customWidth="1"/>
    <col min="10" max="10" width="2" hidden="1" customWidth="1"/>
    <col min="11" max="12" width="9" hidden="1" customWidth="1"/>
    <col min="13" max="13" width="7" hidden="1" customWidth="1"/>
    <col min="14" max="14" width="9" hidden="1" customWidth="1"/>
  </cols>
  <sheetData>
    <row r="1" spans="1:14">
      <c r="A1" s="169"/>
      <c r="B1" s="167"/>
      <c r="C1" s="167"/>
      <c r="D1" s="167"/>
      <c r="E1" s="168" t="s">
        <v>277</v>
      </c>
    </row>
    <row r="2" spans="1:14">
      <c r="A2" s="169"/>
      <c r="B2" s="170" t="s">
        <v>155</v>
      </c>
      <c r="C2" s="170" t="s">
        <v>156</v>
      </c>
      <c r="D2" s="170" t="s">
        <v>157</v>
      </c>
      <c r="E2" s="170" t="s">
        <v>242</v>
      </c>
    </row>
    <row r="3" spans="1:14" ht="318.75">
      <c r="A3" s="171" t="s">
        <v>278</v>
      </c>
      <c r="B3" s="172">
        <v>995.23</v>
      </c>
      <c r="C3" s="172">
        <v>879.88</v>
      </c>
      <c r="D3" s="172">
        <v>766.48</v>
      </c>
      <c r="E3" s="172">
        <v>709.62</v>
      </c>
    </row>
    <row r="4" spans="1:14">
      <c r="G4" s="290"/>
      <c r="H4" s="290"/>
      <c r="I4" s="290"/>
      <c r="J4" s="290"/>
      <c r="K4" s="290"/>
      <c r="L4" s="290"/>
      <c r="M4" s="290"/>
    </row>
    <row r="5" spans="1:14">
      <c r="G5" s="292"/>
      <c r="H5" s="292"/>
      <c r="I5" s="292"/>
      <c r="J5" s="292"/>
      <c r="K5" s="292"/>
      <c r="L5" s="292"/>
      <c r="M5" s="292"/>
      <c r="N5" s="292"/>
    </row>
    <row r="21" spans="7:13" ht="19.5" customHeight="1"/>
    <row r="22" spans="7:13">
      <c r="G22" s="280"/>
      <c r="H22" s="291"/>
      <c r="I22" s="291"/>
      <c r="J22" s="291"/>
      <c r="K22" s="291"/>
      <c r="L22" s="291"/>
      <c r="M22" s="291"/>
    </row>
  </sheetData>
  <mergeCells count="3">
    <mergeCell ref="G4:M4"/>
    <mergeCell ref="G22:M22"/>
    <mergeCell ref="G5:N5"/>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E3"/>
  <sheetViews>
    <sheetView showGridLines="0" workbookViewId="0">
      <selection activeCell="A4" sqref="A4"/>
    </sheetView>
  </sheetViews>
  <sheetFormatPr defaultRowHeight="15.75"/>
  <cols>
    <col min="3" max="3" width="12.875" customWidth="1"/>
    <col min="4" max="5" width="17.375" bestFit="1" customWidth="1"/>
    <col min="6" max="6" width="15.875" bestFit="1" customWidth="1"/>
    <col min="7" max="8" width="17.625" bestFit="1" customWidth="1"/>
  </cols>
  <sheetData>
    <row r="3" spans="5:5" ht="18">
      <c r="E3" s="12"/>
    </row>
  </sheetData>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74"/>
  <sheetViews>
    <sheetView showGridLines="0" workbookViewId="0">
      <selection activeCell="B2" sqref="B2:G2"/>
    </sheetView>
  </sheetViews>
  <sheetFormatPr defaultRowHeight="15.75"/>
  <cols>
    <col min="1" max="1" width="3.75" customWidth="1"/>
    <col min="2" max="2" width="17.375" customWidth="1"/>
    <col min="3" max="3" width="2.125" customWidth="1"/>
    <col min="4" max="4" width="12.25" customWidth="1"/>
    <col min="5" max="5" width="13" customWidth="1"/>
    <col min="6" max="6" width="10" customWidth="1"/>
    <col min="7" max="7" width="11.5" customWidth="1"/>
    <col min="8" max="8" width="1.125" customWidth="1"/>
    <col min="9" max="9" width="17.375" customWidth="1"/>
    <col min="10" max="10" width="2.125" customWidth="1"/>
    <col min="11" max="11" width="12.25" customWidth="1"/>
    <col min="12" max="12" width="13" customWidth="1"/>
    <col min="13" max="13" width="10" customWidth="1"/>
    <col min="14" max="14" width="6" customWidth="1"/>
    <col min="15" max="15" width="4.125" customWidth="1"/>
    <col min="16" max="16" width="2.75" customWidth="1"/>
    <col min="17" max="17" width="3.125" customWidth="1"/>
    <col min="18" max="18" width="1.25" customWidth="1"/>
  </cols>
  <sheetData>
    <row r="1" spans="1:18" ht="20.25" customHeight="1">
      <c r="J1" s="293"/>
      <c r="K1" s="293"/>
      <c r="L1" s="293"/>
      <c r="M1" s="293"/>
      <c r="N1" s="293"/>
      <c r="O1" s="293"/>
      <c r="P1" s="198"/>
      <c r="Q1" s="198"/>
      <c r="R1" s="198"/>
    </row>
    <row r="2" spans="1:18" ht="34.5" customHeight="1">
      <c r="A2" s="197"/>
      <c r="B2" s="293" t="s">
        <v>314</v>
      </c>
      <c r="C2" s="293"/>
      <c r="D2" s="293"/>
      <c r="E2" s="293"/>
      <c r="F2" s="293"/>
      <c r="G2" s="293"/>
      <c r="H2" s="198"/>
      <c r="J2" s="293"/>
      <c r="K2" s="293"/>
      <c r="L2" s="293"/>
      <c r="M2" s="293"/>
      <c r="N2" s="293"/>
      <c r="O2" s="293"/>
      <c r="P2" s="198"/>
      <c r="Q2" s="198"/>
      <c r="R2" s="198"/>
    </row>
    <row r="3" spans="1:18" ht="37.5" customHeight="1">
      <c r="A3" s="198"/>
      <c r="B3" s="199"/>
      <c r="C3" s="199"/>
      <c r="D3" s="199"/>
      <c r="E3" s="199"/>
      <c r="F3" s="199"/>
      <c r="G3" s="199"/>
      <c r="H3" s="198"/>
      <c r="I3" s="198"/>
      <c r="J3" s="293"/>
      <c r="K3" s="293"/>
      <c r="L3" s="293"/>
      <c r="M3" s="293"/>
      <c r="N3" s="293"/>
      <c r="O3" s="293"/>
      <c r="P3" s="198"/>
      <c r="Q3" s="198"/>
      <c r="R3" s="198"/>
    </row>
    <row r="4" spans="1:18">
      <c r="A4" s="198"/>
      <c r="B4" s="199"/>
      <c r="C4" s="199"/>
      <c r="D4" s="199"/>
      <c r="E4" s="199"/>
      <c r="F4" s="199"/>
      <c r="G4" s="199"/>
      <c r="H4" s="198"/>
      <c r="I4" s="198"/>
      <c r="J4" s="293"/>
      <c r="K4" s="293"/>
      <c r="L4" s="293"/>
      <c r="M4" s="293"/>
      <c r="N4" s="293"/>
      <c r="O4" s="293"/>
      <c r="P4" s="198"/>
      <c r="Q4" s="198"/>
      <c r="R4" s="198"/>
    </row>
    <row r="5" spans="1:18" ht="15.75" customHeight="1">
      <c r="A5" s="198"/>
      <c r="B5" s="199"/>
      <c r="C5" s="199"/>
      <c r="D5" s="199"/>
      <c r="E5" s="199"/>
      <c r="F5" s="199"/>
      <c r="G5" s="199"/>
      <c r="H5" s="198"/>
      <c r="I5" s="198"/>
      <c r="J5" s="198"/>
      <c r="K5" s="198"/>
      <c r="L5" s="198"/>
      <c r="M5" s="198"/>
      <c r="N5" s="198"/>
      <c r="O5" s="198"/>
      <c r="P5" s="198"/>
      <c r="Q5" s="198"/>
      <c r="R5" s="198"/>
    </row>
    <row r="6" spans="1:18">
      <c r="A6" s="198"/>
      <c r="B6" s="199"/>
      <c r="C6" s="199"/>
      <c r="D6" s="199"/>
      <c r="E6" s="199"/>
      <c r="F6" s="199"/>
      <c r="G6" s="199"/>
      <c r="H6" s="198"/>
      <c r="I6" s="198"/>
      <c r="J6" s="198"/>
      <c r="K6" s="198"/>
      <c r="L6" s="198"/>
      <c r="M6" s="198"/>
      <c r="N6" s="198"/>
      <c r="O6" s="198"/>
      <c r="P6" s="198"/>
      <c r="Q6" s="198"/>
      <c r="R6" s="198"/>
    </row>
    <row r="7" spans="1:18">
      <c r="A7" s="198"/>
      <c r="B7" s="199"/>
      <c r="C7" s="199"/>
      <c r="D7" s="199"/>
      <c r="E7" s="199"/>
      <c r="F7" s="199"/>
      <c r="G7" s="199"/>
      <c r="H7" s="198"/>
      <c r="I7" s="198"/>
      <c r="J7" s="198"/>
      <c r="K7" s="198"/>
      <c r="L7" s="198"/>
      <c r="M7" s="198"/>
      <c r="N7" s="198"/>
      <c r="O7" s="198"/>
      <c r="P7" s="198"/>
      <c r="Q7" s="198"/>
      <c r="R7" s="198"/>
    </row>
    <row r="8" spans="1:18">
      <c r="A8" s="198"/>
      <c r="B8" s="199"/>
      <c r="C8" s="199"/>
      <c r="D8" s="199"/>
      <c r="E8" s="199"/>
      <c r="F8" s="199"/>
      <c r="G8" s="199"/>
      <c r="H8" s="198"/>
      <c r="I8" s="198"/>
      <c r="J8" s="198"/>
      <c r="K8" s="198"/>
      <c r="L8" s="198"/>
      <c r="M8" s="198"/>
      <c r="N8" s="198"/>
      <c r="O8" s="198"/>
      <c r="P8" s="198"/>
      <c r="Q8" s="198"/>
      <c r="R8" s="198"/>
    </row>
    <row r="9" spans="1:18">
      <c r="A9" s="198"/>
      <c r="B9" s="199"/>
      <c r="C9" s="199"/>
      <c r="D9" s="199"/>
      <c r="E9" s="199"/>
      <c r="F9" s="199"/>
      <c r="G9" s="199"/>
      <c r="H9" s="198"/>
      <c r="I9" s="198"/>
      <c r="J9" s="198"/>
      <c r="K9" s="198"/>
      <c r="L9" s="198"/>
      <c r="M9" s="198"/>
      <c r="N9" s="198"/>
      <c r="O9" s="198"/>
      <c r="P9" s="198"/>
      <c r="Q9" s="198"/>
      <c r="R9" s="198"/>
    </row>
    <row r="10" spans="1:18">
      <c r="A10" s="198"/>
      <c r="B10" s="199"/>
      <c r="C10" s="199"/>
      <c r="D10" s="199"/>
      <c r="E10" s="199"/>
      <c r="F10" s="199"/>
      <c r="G10" s="199"/>
      <c r="H10" s="198"/>
      <c r="I10" s="198"/>
      <c r="J10" s="198"/>
      <c r="K10" s="198"/>
      <c r="L10" s="198"/>
      <c r="M10" s="198"/>
      <c r="N10" s="198"/>
      <c r="O10" s="198"/>
      <c r="P10" s="198"/>
      <c r="Q10" s="198"/>
      <c r="R10" s="198"/>
    </row>
    <row r="11" spans="1:18">
      <c r="A11" s="198"/>
      <c r="B11" s="199"/>
      <c r="C11" s="199"/>
      <c r="D11" s="199"/>
      <c r="E11" s="199"/>
      <c r="F11" s="199"/>
      <c r="G11" s="199"/>
      <c r="H11" s="198"/>
      <c r="I11" s="198"/>
      <c r="J11" s="198"/>
      <c r="K11" s="198"/>
      <c r="L11" s="198"/>
      <c r="M11" s="198"/>
      <c r="N11" s="198"/>
      <c r="O11" s="198"/>
      <c r="P11" s="198"/>
      <c r="Q11" s="198"/>
      <c r="R11" s="198"/>
    </row>
    <row r="12" spans="1:18">
      <c r="A12" s="198"/>
      <c r="B12" s="199"/>
      <c r="C12" s="199"/>
      <c r="D12" s="199"/>
      <c r="E12" s="199"/>
      <c r="F12" s="199"/>
      <c r="G12" s="199"/>
      <c r="H12" s="198"/>
      <c r="I12" s="198"/>
      <c r="J12" s="198"/>
      <c r="K12" s="198"/>
      <c r="L12" s="198"/>
      <c r="M12" s="198"/>
      <c r="N12" s="198"/>
      <c r="O12" s="198"/>
      <c r="P12" s="198"/>
      <c r="Q12" s="198"/>
      <c r="R12" s="198"/>
    </row>
    <row r="13" spans="1:18">
      <c r="A13" s="198"/>
      <c r="B13" s="199"/>
      <c r="C13" s="199"/>
      <c r="D13" s="199"/>
      <c r="E13" s="199"/>
      <c r="F13" s="199"/>
      <c r="G13" s="199"/>
      <c r="H13" s="198"/>
      <c r="I13" s="198"/>
      <c r="J13" s="198"/>
      <c r="K13" s="198"/>
      <c r="L13" s="198"/>
      <c r="M13" s="198"/>
      <c r="N13" s="198"/>
      <c r="O13" s="198"/>
      <c r="P13" s="198"/>
      <c r="Q13" s="198"/>
      <c r="R13" s="198"/>
    </row>
    <row r="14" spans="1:18">
      <c r="A14" s="198"/>
      <c r="B14" s="199"/>
      <c r="C14" s="199"/>
      <c r="D14" s="199"/>
      <c r="E14" s="199"/>
      <c r="F14" s="199"/>
      <c r="G14" s="199"/>
      <c r="H14" s="198"/>
      <c r="I14" s="198"/>
      <c r="J14" s="200"/>
      <c r="K14" s="198"/>
      <c r="L14" s="198"/>
      <c r="M14" s="198"/>
      <c r="N14" s="198"/>
      <c r="O14" s="198"/>
      <c r="P14" s="198"/>
      <c r="Q14" s="198"/>
      <c r="R14" s="198"/>
    </row>
    <row r="15" spans="1:18">
      <c r="A15" s="198"/>
      <c r="B15" s="202"/>
      <c r="C15" s="199"/>
      <c r="D15" s="199"/>
      <c r="E15" s="199"/>
      <c r="F15" s="199"/>
      <c r="G15" s="199"/>
      <c r="H15" s="198"/>
      <c r="I15" s="198"/>
      <c r="J15" s="200"/>
      <c r="K15" s="198"/>
      <c r="L15" s="198"/>
      <c r="M15" s="198"/>
      <c r="N15" s="198"/>
      <c r="O15" s="198"/>
      <c r="P15" s="198"/>
      <c r="Q15" s="198"/>
      <c r="R15" s="198"/>
    </row>
    <row r="16" spans="1:18">
      <c r="A16" s="198"/>
      <c r="B16" s="202"/>
      <c r="C16" s="199"/>
      <c r="D16" s="199"/>
      <c r="E16" s="199"/>
      <c r="F16" s="199"/>
      <c r="G16" s="199"/>
      <c r="H16" s="198"/>
      <c r="I16" s="198"/>
      <c r="J16" s="200"/>
      <c r="K16" s="198"/>
      <c r="L16" s="198"/>
      <c r="M16" s="198"/>
      <c r="N16" s="198"/>
      <c r="O16" s="198"/>
      <c r="P16" s="198"/>
      <c r="Q16" s="198"/>
      <c r="R16" s="198"/>
    </row>
    <row r="17" spans="1:18" ht="11.25" customHeight="1">
      <c r="A17" s="198"/>
      <c r="B17" s="199"/>
      <c r="C17" s="199"/>
      <c r="D17" s="199"/>
      <c r="E17" s="199"/>
      <c r="F17" s="199"/>
      <c r="G17" s="199"/>
      <c r="H17" s="198"/>
      <c r="I17" s="198"/>
      <c r="J17" s="198"/>
      <c r="K17" s="198"/>
      <c r="L17" s="198"/>
      <c r="M17" s="198"/>
      <c r="N17" s="198"/>
      <c r="O17" s="198"/>
      <c r="P17" s="198"/>
      <c r="Q17" s="198"/>
      <c r="R17" s="198"/>
    </row>
    <row r="18" spans="1:18" ht="35.25" customHeight="1">
      <c r="A18" s="198"/>
      <c r="B18" s="293" t="s">
        <v>306</v>
      </c>
      <c r="C18" s="293"/>
      <c r="D18" s="293"/>
      <c r="E18" s="293"/>
      <c r="F18" s="293"/>
      <c r="G18" s="198"/>
      <c r="H18" s="293" t="s">
        <v>307</v>
      </c>
      <c r="I18" s="293"/>
      <c r="J18" s="293"/>
      <c r="K18" s="293"/>
      <c r="L18" s="293"/>
      <c r="M18" s="198"/>
      <c r="N18" s="198"/>
      <c r="O18" s="198"/>
      <c r="P18" s="198"/>
      <c r="Q18" s="198"/>
      <c r="R18" s="198"/>
    </row>
    <row r="19" spans="1:18" ht="5.25" customHeight="1">
      <c r="A19" s="198"/>
      <c r="B19" s="293"/>
      <c r="C19" s="293"/>
      <c r="D19" s="293"/>
      <c r="E19" s="293"/>
      <c r="F19" s="293"/>
      <c r="G19" s="198"/>
      <c r="H19" s="198"/>
      <c r="I19" s="294"/>
      <c r="J19" s="294"/>
      <c r="K19" s="294"/>
      <c r="L19" s="198"/>
      <c r="M19" s="198"/>
      <c r="N19" s="198"/>
      <c r="O19" s="198"/>
      <c r="P19" s="198"/>
      <c r="Q19" s="198"/>
      <c r="R19" s="198"/>
    </row>
    <row r="20" spans="1:18" ht="15.75" customHeight="1">
      <c r="A20" s="198"/>
      <c r="B20" s="198"/>
      <c r="C20" s="198"/>
      <c r="D20" s="198"/>
      <c r="E20" s="198"/>
      <c r="F20" s="198"/>
      <c r="G20" s="198"/>
      <c r="H20" s="198"/>
      <c r="I20" s="198"/>
      <c r="J20" s="198"/>
      <c r="K20" s="198"/>
      <c r="L20" s="198"/>
      <c r="M20" s="198"/>
      <c r="N20" s="198"/>
      <c r="O20" s="198"/>
      <c r="P20" s="198"/>
      <c r="Q20" s="198"/>
      <c r="R20" s="198"/>
    </row>
    <row r="21" spans="1:18">
      <c r="A21" s="198"/>
      <c r="B21" s="198"/>
      <c r="C21" s="198"/>
      <c r="D21" s="198"/>
      <c r="E21" s="198"/>
      <c r="F21" s="198"/>
      <c r="G21" s="198"/>
      <c r="H21" s="198"/>
      <c r="I21" s="198"/>
      <c r="J21" s="198"/>
      <c r="K21" s="198"/>
      <c r="L21" s="198"/>
      <c r="M21" s="198"/>
      <c r="N21" s="198"/>
      <c r="O21" s="198"/>
      <c r="P21" s="198"/>
      <c r="Q21" s="198"/>
    </row>
    <row r="22" spans="1:18">
      <c r="A22" s="198"/>
      <c r="B22" s="198"/>
      <c r="C22" s="198"/>
      <c r="D22" s="198"/>
      <c r="E22" s="198"/>
      <c r="F22" s="198"/>
      <c r="G22" s="198"/>
      <c r="H22" s="198"/>
      <c r="I22" s="198"/>
      <c r="J22" s="198"/>
      <c r="K22" s="198"/>
      <c r="L22" s="198"/>
      <c r="M22" s="198"/>
      <c r="N22" s="198"/>
      <c r="O22" s="198"/>
      <c r="P22" s="198"/>
      <c r="Q22" s="198"/>
    </row>
    <row r="23" spans="1:18">
      <c r="A23" s="198"/>
      <c r="B23" s="198"/>
      <c r="C23" s="198"/>
      <c r="D23" s="198"/>
      <c r="E23" s="198"/>
      <c r="F23" s="198"/>
      <c r="G23" s="198"/>
      <c r="H23" s="198"/>
      <c r="I23" s="198"/>
      <c r="J23" s="198"/>
      <c r="K23" s="198"/>
      <c r="L23" s="198"/>
      <c r="M23" s="198"/>
      <c r="N23" s="198"/>
      <c r="O23" s="198"/>
      <c r="P23" s="198"/>
      <c r="Q23" s="198"/>
    </row>
    <row r="24" spans="1:18">
      <c r="A24" s="198"/>
      <c r="B24" s="198"/>
      <c r="C24" s="198"/>
      <c r="D24" s="198"/>
      <c r="E24" s="198"/>
      <c r="F24" s="198"/>
      <c r="G24" s="198"/>
      <c r="H24" s="198"/>
      <c r="I24" s="198"/>
      <c r="J24" s="198"/>
      <c r="K24" s="198"/>
      <c r="L24" s="198"/>
      <c r="M24" s="198"/>
      <c r="N24" s="198"/>
      <c r="O24" s="198"/>
      <c r="P24" s="198"/>
      <c r="Q24" s="198"/>
    </row>
    <row r="25" spans="1:18">
      <c r="A25" s="198"/>
      <c r="B25" s="198"/>
      <c r="C25" s="198"/>
      <c r="D25" s="198"/>
      <c r="E25" s="198"/>
      <c r="F25" s="198"/>
      <c r="G25" s="198"/>
      <c r="H25" s="198"/>
      <c r="I25" s="198"/>
      <c r="J25" s="198"/>
      <c r="K25" s="198"/>
      <c r="L25" s="198"/>
      <c r="M25" s="198"/>
      <c r="N25" s="198"/>
      <c r="O25" s="198"/>
      <c r="P25" s="198"/>
      <c r="Q25" s="198"/>
    </row>
    <row r="26" spans="1:18">
      <c r="A26" s="198"/>
      <c r="B26" s="198"/>
      <c r="C26" s="198"/>
      <c r="D26" s="198"/>
      <c r="E26" s="198"/>
      <c r="F26" s="198"/>
      <c r="G26" s="198"/>
      <c r="H26" s="198"/>
      <c r="I26" s="198"/>
      <c r="J26" s="198"/>
      <c r="K26" s="198"/>
      <c r="L26" s="198"/>
      <c r="M26" s="198"/>
      <c r="N26" s="198"/>
      <c r="O26" s="198"/>
      <c r="P26" s="198"/>
      <c r="Q26" s="198"/>
    </row>
    <row r="27" spans="1:18">
      <c r="A27" s="198"/>
      <c r="B27" s="198"/>
      <c r="C27" s="198"/>
      <c r="D27" s="198"/>
      <c r="E27" s="198"/>
      <c r="F27" s="198"/>
      <c r="G27" s="198"/>
      <c r="H27" s="198"/>
      <c r="I27" s="198"/>
      <c r="J27" s="198"/>
      <c r="K27" s="198"/>
      <c r="L27" s="198"/>
      <c r="M27" s="198"/>
      <c r="N27" s="198"/>
      <c r="O27" s="198"/>
      <c r="P27" s="198"/>
      <c r="Q27" s="198"/>
    </row>
    <row r="28" spans="1:18">
      <c r="B28" s="198"/>
      <c r="C28" s="198"/>
      <c r="D28" s="198"/>
      <c r="E28" s="198"/>
      <c r="F28" s="198"/>
      <c r="G28" s="198"/>
      <c r="H28" s="198"/>
      <c r="I28" s="198"/>
      <c r="J28" s="198"/>
      <c r="K28" s="198"/>
      <c r="L28" s="198"/>
      <c r="M28" s="198"/>
      <c r="N28" s="198"/>
      <c r="O28" s="198"/>
      <c r="P28" s="198"/>
      <c r="Q28" s="198"/>
    </row>
    <row r="29" spans="1:18">
      <c r="B29" s="198"/>
      <c r="C29" s="198"/>
      <c r="D29" s="198"/>
      <c r="E29" s="198"/>
      <c r="F29" s="198"/>
      <c r="G29" s="198"/>
      <c r="H29" s="198"/>
      <c r="I29" s="198"/>
      <c r="J29" s="198"/>
      <c r="K29" s="198"/>
      <c r="L29" s="198"/>
      <c r="M29" s="198"/>
      <c r="N29" s="198"/>
      <c r="O29" s="198"/>
      <c r="P29" s="198"/>
      <c r="Q29" s="198"/>
    </row>
    <row r="30" spans="1:18">
      <c r="B30" s="198"/>
      <c r="C30" s="198"/>
      <c r="D30" s="198"/>
      <c r="E30" s="198"/>
      <c r="F30" s="198"/>
      <c r="G30" s="198"/>
      <c r="H30" s="198"/>
      <c r="I30" s="198"/>
      <c r="J30" s="198"/>
      <c r="K30" s="198"/>
      <c r="L30" s="198"/>
      <c r="M30" s="198"/>
      <c r="N30" s="198"/>
      <c r="O30" s="198"/>
      <c r="P30" s="198"/>
      <c r="Q30" s="198"/>
    </row>
    <row r="31" spans="1:18">
      <c r="B31" s="198"/>
      <c r="C31" s="198"/>
      <c r="D31" s="198"/>
      <c r="E31" s="198"/>
      <c r="F31" s="198"/>
      <c r="G31" s="198"/>
      <c r="H31" s="198"/>
      <c r="I31" s="198"/>
      <c r="J31" s="198"/>
      <c r="K31" s="198"/>
      <c r="L31" s="198"/>
      <c r="M31" s="198"/>
      <c r="N31" s="198"/>
      <c r="O31" s="198"/>
      <c r="P31" s="198"/>
      <c r="Q31" s="198"/>
    </row>
    <row r="32" spans="1:18">
      <c r="B32" s="198"/>
      <c r="C32" s="198"/>
      <c r="D32" s="198"/>
      <c r="E32" s="198"/>
      <c r="F32" s="198"/>
      <c r="G32" s="198"/>
      <c r="H32" s="198"/>
      <c r="I32" s="198"/>
      <c r="J32" s="198"/>
      <c r="K32" s="198"/>
      <c r="L32" s="198"/>
      <c r="M32" s="198"/>
      <c r="N32" s="198"/>
      <c r="O32" s="198"/>
      <c r="P32" s="198"/>
      <c r="Q32" s="198"/>
    </row>
    <row r="33" spans="2:17">
      <c r="B33" s="198"/>
      <c r="C33" s="198"/>
      <c r="D33" s="198"/>
      <c r="E33" s="198"/>
      <c r="F33" s="198"/>
      <c r="G33" s="198"/>
      <c r="H33" s="198"/>
      <c r="I33" s="198"/>
      <c r="J33" s="198"/>
      <c r="K33" s="198"/>
      <c r="L33" s="198"/>
      <c r="M33" s="198"/>
      <c r="N33" s="198"/>
      <c r="O33" s="198"/>
      <c r="P33" s="198"/>
      <c r="Q33" s="198"/>
    </row>
    <row r="34" spans="2:17">
      <c r="B34" s="198"/>
      <c r="C34" s="198"/>
      <c r="D34" s="198"/>
      <c r="E34" s="198"/>
      <c r="F34" s="198"/>
      <c r="G34" s="198"/>
      <c r="H34" s="198"/>
      <c r="I34" s="198"/>
      <c r="J34" s="198"/>
      <c r="K34" s="198"/>
      <c r="L34" s="198"/>
      <c r="M34" s="198"/>
      <c r="N34" s="198"/>
      <c r="O34" s="198"/>
      <c r="P34" s="198"/>
      <c r="Q34" s="198"/>
    </row>
    <row r="35" spans="2:17">
      <c r="B35" s="198"/>
      <c r="C35" s="198"/>
      <c r="D35" s="198"/>
      <c r="E35" s="198"/>
      <c r="F35" s="198"/>
      <c r="G35" s="198"/>
      <c r="H35" s="198"/>
      <c r="I35" s="198"/>
      <c r="J35" s="198"/>
      <c r="K35" s="198"/>
      <c r="L35" s="198"/>
      <c r="M35" s="198"/>
      <c r="N35" s="198"/>
      <c r="O35" s="198"/>
      <c r="P35" s="198"/>
      <c r="Q35" s="198"/>
    </row>
    <row r="36" spans="2:17">
      <c r="B36" s="198"/>
      <c r="C36" s="198"/>
      <c r="D36" s="198"/>
      <c r="E36" s="198"/>
      <c r="F36" s="198"/>
      <c r="G36" s="198"/>
      <c r="H36" s="198"/>
      <c r="I36" s="198"/>
      <c r="J36" s="198"/>
      <c r="K36" s="198"/>
      <c r="L36" s="198"/>
      <c r="M36" s="198"/>
      <c r="N36" s="198"/>
      <c r="O36" s="198"/>
      <c r="P36" s="198"/>
      <c r="Q36" s="198"/>
    </row>
    <row r="37" spans="2:17" ht="15.75" customHeight="1">
      <c r="B37" s="293" t="s">
        <v>308</v>
      </c>
      <c r="C37" s="293"/>
      <c r="D37" s="293"/>
      <c r="E37" s="293"/>
      <c r="F37" s="293"/>
      <c r="G37" s="293"/>
      <c r="H37" s="198"/>
      <c r="I37" s="293" t="s">
        <v>309</v>
      </c>
      <c r="J37" s="293"/>
      <c r="K37" s="293"/>
      <c r="L37" s="293"/>
      <c r="M37" s="293"/>
      <c r="N37" s="198"/>
      <c r="O37" s="198"/>
    </row>
    <row r="38" spans="2:17" ht="19.5" customHeight="1">
      <c r="B38" s="293"/>
      <c r="C38" s="293"/>
      <c r="D38" s="293"/>
      <c r="E38" s="293"/>
      <c r="F38" s="293"/>
      <c r="G38" s="293"/>
      <c r="H38" s="198"/>
      <c r="I38" s="293"/>
      <c r="J38" s="293"/>
      <c r="K38" s="293"/>
      <c r="L38" s="293"/>
      <c r="M38" s="293"/>
      <c r="N38" s="198"/>
      <c r="O38" s="198"/>
    </row>
    <row r="39" spans="2:17" ht="11.25" customHeight="1">
      <c r="B39" s="293"/>
      <c r="C39" s="293"/>
      <c r="D39" s="293"/>
      <c r="E39" s="293"/>
      <c r="F39" s="293"/>
      <c r="G39" s="293"/>
      <c r="H39" s="198"/>
      <c r="I39" s="198"/>
      <c r="J39" s="198"/>
      <c r="K39" s="198"/>
      <c r="L39" s="198"/>
      <c r="M39" s="198"/>
      <c r="N39" s="198"/>
      <c r="O39" s="198"/>
    </row>
    <row r="40" spans="2:17">
      <c r="B40" s="198"/>
      <c r="C40" s="198"/>
      <c r="D40" s="198"/>
      <c r="E40" s="198"/>
      <c r="F40" s="198"/>
      <c r="G40" s="198"/>
      <c r="H40" s="198"/>
      <c r="I40" s="198"/>
      <c r="J40" s="198"/>
      <c r="K40" s="198"/>
      <c r="L40" s="198"/>
      <c r="M40" s="198"/>
      <c r="N40" s="198"/>
      <c r="O40" s="198"/>
    </row>
    <row r="41" spans="2:17">
      <c r="B41" s="198"/>
      <c r="C41" s="198"/>
      <c r="D41" s="198"/>
      <c r="E41" s="198"/>
      <c r="F41" s="198"/>
      <c r="G41" s="198"/>
      <c r="H41" s="198"/>
      <c r="I41" s="198"/>
      <c r="J41" s="198"/>
      <c r="K41" s="198"/>
      <c r="L41" s="198"/>
      <c r="M41" s="198"/>
      <c r="N41" s="198"/>
      <c r="O41" s="198"/>
    </row>
    <row r="42" spans="2:17">
      <c r="B42" s="198"/>
      <c r="C42" s="198"/>
      <c r="D42" s="198"/>
      <c r="E42" s="198"/>
      <c r="F42" s="198"/>
      <c r="G42" s="198"/>
      <c r="H42" s="198"/>
      <c r="I42" s="198"/>
      <c r="J42" s="198"/>
      <c r="K42" s="198"/>
      <c r="L42" s="198"/>
      <c r="M42" s="198"/>
      <c r="N42" s="198"/>
      <c r="O42" s="198"/>
    </row>
    <row r="43" spans="2:17">
      <c r="B43" s="198"/>
      <c r="C43" s="198"/>
      <c r="D43" s="198"/>
      <c r="E43" s="198"/>
      <c r="F43" s="198"/>
      <c r="G43" s="198"/>
      <c r="H43" s="198"/>
      <c r="I43" s="198"/>
      <c r="J43" s="198"/>
      <c r="K43" s="198"/>
      <c r="L43" s="198"/>
      <c r="M43" s="198"/>
      <c r="N43" s="198"/>
      <c r="O43" s="198"/>
    </row>
    <row r="44" spans="2:17">
      <c r="B44" s="198"/>
      <c r="C44" s="198"/>
      <c r="D44" s="198"/>
      <c r="E44" s="198"/>
      <c r="F44" s="198"/>
      <c r="G44" s="198"/>
      <c r="H44" s="198"/>
      <c r="I44" s="198"/>
      <c r="J44" s="198"/>
      <c r="K44" s="198"/>
      <c r="L44" s="198"/>
      <c r="M44" s="198"/>
      <c r="N44" s="198"/>
      <c r="O44" s="198"/>
    </row>
    <row r="45" spans="2:17">
      <c r="B45" s="198"/>
      <c r="C45" s="198"/>
      <c r="D45" s="198"/>
      <c r="E45" s="198"/>
      <c r="F45" s="198"/>
      <c r="G45" s="198"/>
      <c r="H45" s="198"/>
      <c r="I45" s="198"/>
      <c r="J45" s="198"/>
      <c r="K45" s="198"/>
      <c r="L45" s="198"/>
      <c r="M45" s="198"/>
      <c r="N45" s="198"/>
      <c r="O45" s="198"/>
    </row>
    <row r="46" spans="2:17">
      <c r="B46" s="198"/>
      <c r="C46" s="198"/>
      <c r="D46" s="198"/>
      <c r="E46" s="198"/>
      <c r="F46" s="198"/>
      <c r="G46" s="198"/>
      <c r="H46" s="198"/>
      <c r="I46" s="198"/>
      <c r="J46" s="198"/>
      <c r="K46" s="198"/>
      <c r="L46" s="198"/>
      <c r="M46" s="198"/>
      <c r="N46" s="198"/>
      <c r="O46" s="198"/>
    </row>
    <row r="47" spans="2:17">
      <c r="B47" s="198"/>
      <c r="C47" s="198"/>
      <c r="D47" s="198"/>
      <c r="E47" s="198"/>
      <c r="F47" s="198"/>
      <c r="G47" s="198"/>
      <c r="H47" s="198"/>
      <c r="I47" s="198"/>
      <c r="J47" s="198"/>
      <c r="K47" s="198"/>
      <c r="L47" s="198"/>
      <c r="M47" s="198"/>
      <c r="N47" s="198"/>
      <c r="O47" s="198"/>
    </row>
    <row r="48" spans="2:17">
      <c r="B48" s="198"/>
      <c r="C48" s="198"/>
      <c r="D48" s="198"/>
      <c r="E48" s="198"/>
      <c r="F48" s="198"/>
      <c r="G48" s="198"/>
      <c r="H48" s="198"/>
      <c r="I48" s="198"/>
      <c r="J48" s="198"/>
      <c r="K48" s="198"/>
      <c r="L48" s="198"/>
      <c r="M48" s="198"/>
      <c r="N48" s="198"/>
      <c r="O48" s="198"/>
    </row>
    <row r="49" spans="2:16">
      <c r="B49" s="198"/>
      <c r="C49" s="198"/>
      <c r="D49" s="198"/>
      <c r="E49" s="198"/>
      <c r="F49" s="198"/>
      <c r="G49" s="198"/>
      <c r="H49" s="198"/>
      <c r="I49" s="198"/>
      <c r="J49" s="198"/>
      <c r="K49" s="198"/>
      <c r="L49" s="198"/>
      <c r="M49" s="198"/>
      <c r="N49" s="198"/>
      <c r="O49" s="198"/>
    </row>
    <row r="50" spans="2:16">
      <c r="B50" s="198"/>
      <c r="C50" s="198"/>
      <c r="D50" s="198"/>
      <c r="E50" s="198"/>
      <c r="F50" s="198"/>
      <c r="G50" s="198"/>
      <c r="H50" s="198"/>
      <c r="I50" s="198"/>
      <c r="J50" s="198"/>
      <c r="K50" s="198"/>
      <c r="L50" s="198"/>
      <c r="M50" s="198"/>
      <c r="N50" s="198"/>
      <c r="O50" s="198"/>
    </row>
    <row r="51" spans="2:16">
      <c r="B51" s="198"/>
      <c r="C51" s="198"/>
      <c r="D51" s="198"/>
      <c r="E51" s="198"/>
      <c r="F51" s="198"/>
      <c r="G51" s="198"/>
      <c r="H51" s="198"/>
      <c r="I51" s="198"/>
      <c r="J51" s="198"/>
      <c r="K51" s="198"/>
      <c r="L51" s="198"/>
      <c r="M51" s="198"/>
      <c r="N51" s="198"/>
      <c r="O51" s="198"/>
    </row>
    <row r="52" spans="2:16">
      <c r="B52" s="198"/>
      <c r="C52" s="198"/>
      <c r="D52" s="198"/>
      <c r="E52" s="198"/>
      <c r="F52" s="198"/>
      <c r="G52" s="198"/>
      <c r="H52" s="198"/>
      <c r="I52" s="198"/>
      <c r="J52" s="198"/>
      <c r="K52" s="198"/>
      <c r="L52" s="198"/>
      <c r="M52" s="198"/>
      <c r="N52" s="198"/>
      <c r="O52" s="198"/>
    </row>
    <row r="53" spans="2:16" ht="22.5" customHeight="1">
      <c r="B53" s="198"/>
      <c r="C53" s="198"/>
      <c r="D53" s="198"/>
      <c r="E53" s="198"/>
      <c r="F53" s="198"/>
      <c r="G53" s="198"/>
      <c r="H53" s="198"/>
      <c r="I53" s="198"/>
      <c r="J53" s="198"/>
      <c r="K53" s="198"/>
      <c r="L53" s="198"/>
      <c r="M53" s="198"/>
      <c r="N53" s="198"/>
      <c r="O53" s="198"/>
    </row>
    <row r="54" spans="2:16" ht="15.75" customHeight="1">
      <c r="B54" s="293" t="s">
        <v>310</v>
      </c>
      <c r="C54" s="293"/>
      <c r="D54" s="293"/>
      <c r="E54" s="293"/>
      <c r="F54" s="293"/>
      <c r="G54" s="198"/>
      <c r="H54" s="198"/>
    </row>
    <row r="55" spans="2:16" ht="24.75" customHeight="1">
      <c r="B55" s="293"/>
      <c r="C55" s="293"/>
      <c r="D55" s="293"/>
      <c r="E55" s="293"/>
      <c r="F55" s="293"/>
      <c r="G55" s="198"/>
      <c r="H55" s="293" t="s">
        <v>311</v>
      </c>
      <c r="I55" s="293"/>
      <c r="J55" s="293"/>
      <c r="K55" s="293"/>
      <c r="L55" s="293"/>
      <c r="M55" s="198"/>
      <c r="N55" s="198"/>
      <c r="O55" s="198"/>
      <c r="P55" s="198"/>
    </row>
    <row r="56" spans="2:16">
      <c r="B56" s="293"/>
      <c r="C56" s="293"/>
      <c r="D56" s="293"/>
      <c r="E56" s="293"/>
      <c r="F56" s="293"/>
      <c r="G56" s="198"/>
      <c r="H56" s="198"/>
      <c r="I56" s="201"/>
      <c r="J56" s="201"/>
      <c r="K56" s="198"/>
      <c r="L56" s="198"/>
      <c r="M56" s="198"/>
      <c r="N56" s="198"/>
      <c r="O56" s="198"/>
      <c r="P56" s="198"/>
    </row>
    <row r="57" spans="2:16">
      <c r="B57" s="198"/>
      <c r="C57" s="198"/>
      <c r="D57" s="198"/>
      <c r="E57" s="198"/>
      <c r="F57" s="198"/>
      <c r="G57" s="198"/>
      <c r="H57" s="198"/>
      <c r="I57" s="198"/>
      <c r="J57" s="198"/>
      <c r="K57" s="198"/>
      <c r="L57" s="198"/>
      <c r="M57" s="198"/>
      <c r="N57" s="198"/>
      <c r="O57" s="198"/>
      <c r="P57" s="198"/>
    </row>
    <row r="58" spans="2:16">
      <c r="B58" s="198"/>
      <c r="C58" s="198"/>
      <c r="D58" s="198"/>
      <c r="E58" s="198"/>
      <c r="F58" s="198"/>
      <c r="G58" s="198"/>
      <c r="H58" s="198"/>
      <c r="I58" s="198"/>
      <c r="J58" s="198"/>
      <c r="K58" s="198"/>
      <c r="L58" s="198"/>
      <c r="M58" s="198"/>
      <c r="N58" s="198"/>
      <c r="O58" s="198"/>
      <c r="P58" s="198"/>
    </row>
    <row r="59" spans="2:16">
      <c r="B59" s="198"/>
      <c r="C59" s="198"/>
      <c r="D59" s="198"/>
      <c r="E59" s="198"/>
      <c r="F59" s="198"/>
      <c r="G59" s="198"/>
      <c r="H59" s="198"/>
      <c r="I59" s="198"/>
      <c r="J59" s="198"/>
      <c r="K59" s="198"/>
      <c r="L59" s="198"/>
      <c r="M59" s="198"/>
      <c r="N59" s="198"/>
      <c r="O59" s="198"/>
      <c r="P59" s="198"/>
    </row>
    <row r="60" spans="2:16">
      <c r="B60" s="198"/>
      <c r="C60" s="198"/>
      <c r="D60" s="198"/>
      <c r="E60" s="198"/>
      <c r="F60" s="198"/>
      <c r="G60" s="198"/>
      <c r="H60" s="198"/>
      <c r="I60" s="198"/>
      <c r="J60" s="198"/>
      <c r="K60" s="198"/>
      <c r="L60" s="198"/>
      <c r="M60" s="198"/>
      <c r="N60" s="198"/>
      <c r="O60" s="198"/>
      <c r="P60" s="198"/>
    </row>
    <row r="61" spans="2:16">
      <c r="B61" s="198"/>
      <c r="C61" s="198"/>
      <c r="D61" s="198"/>
      <c r="E61" s="198"/>
      <c r="F61" s="198"/>
      <c r="G61" s="198"/>
      <c r="H61" s="198"/>
      <c r="I61" s="198"/>
      <c r="J61" s="198"/>
      <c r="K61" s="198"/>
      <c r="L61" s="198"/>
      <c r="M61" s="198"/>
      <c r="N61" s="198"/>
      <c r="O61" s="198"/>
      <c r="P61" s="198"/>
    </row>
    <row r="62" spans="2:16">
      <c r="B62" s="198"/>
      <c r="C62" s="198"/>
      <c r="D62" s="198"/>
      <c r="E62" s="198"/>
      <c r="F62" s="198"/>
      <c r="G62" s="198"/>
      <c r="H62" s="198"/>
      <c r="I62" s="198"/>
      <c r="J62" s="198"/>
      <c r="K62" s="198"/>
      <c r="L62" s="198"/>
      <c r="M62" s="198"/>
      <c r="N62" s="198"/>
      <c r="O62" s="198"/>
      <c r="P62" s="198"/>
    </row>
    <row r="63" spans="2:16">
      <c r="B63" s="198"/>
      <c r="C63" s="198"/>
      <c r="D63" s="198"/>
      <c r="E63" s="198"/>
      <c r="F63" s="198"/>
      <c r="G63" s="198"/>
      <c r="H63" s="198"/>
      <c r="I63" s="198"/>
      <c r="J63" s="198"/>
      <c r="K63" s="198"/>
      <c r="L63" s="198"/>
      <c r="M63" s="198"/>
      <c r="N63" s="198"/>
      <c r="O63" s="198"/>
      <c r="P63" s="198"/>
    </row>
    <row r="64" spans="2:16">
      <c r="B64" s="198"/>
      <c r="C64" s="198"/>
      <c r="D64" s="198"/>
      <c r="E64" s="198"/>
      <c r="F64" s="198"/>
      <c r="G64" s="198"/>
      <c r="H64" s="198"/>
      <c r="I64" s="198"/>
      <c r="J64" s="198"/>
      <c r="K64" s="198"/>
      <c r="L64" s="198"/>
      <c r="M64" s="198"/>
      <c r="N64" s="198"/>
      <c r="O64" s="198"/>
      <c r="P64" s="198"/>
    </row>
    <row r="65" spans="2:16">
      <c r="B65" s="198"/>
      <c r="C65" s="198"/>
      <c r="D65" s="198"/>
      <c r="E65" s="198"/>
      <c r="F65" s="198"/>
      <c r="G65" s="198"/>
      <c r="H65" s="198"/>
      <c r="I65" s="198"/>
      <c r="J65" s="198"/>
      <c r="K65" s="198"/>
      <c r="L65" s="198"/>
      <c r="M65" s="198"/>
      <c r="N65" s="198"/>
      <c r="O65" s="198"/>
      <c r="P65" s="198"/>
    </row>
    <row r="66" spans="2:16">
      <c r="B66" s="198"/>
      <c r="C66" s="198"/>
      <c r="D66" s="198"/>
      <c r="E66" s="198"/>
      <c r="F66" s="198"/>
      <c r="G66" s="198"/>
      <c r="H66" s="198"/>
      <c r="I66" s="198"/>
      <c r="J66" s="198"/>
      <c r="K66" s="198"/>
      <c r="L66" s="198"/>
      <c r="M66" s="198"/>
      <c r="N66" s="198"/>
      <c r="O66" s="198"/>
      <c r="P66" s="198"/>
    </row>
    <row r="67" spans="2:16">
      <c r="B67" s="198"/>
      <c r="C67" s="198"/>
      <c r="D67" s="198"/>
      <c r="E67" s="198"/>
      <c r="F67" s="198"/>
      <c r="G67" s="198"/>
      <c r="H67" s="198"/>
      <c r="I67" s="198"/>
      <c r="J67" s="198"/>
      <c r="K67" s="198"/>
      <c r="L67" s="198"/>
      <c r="M67" s="198"/>
      <c r="N67" s="198"/>
      <c r="O67" s="198"/>
      <c r="P67" s="198"/>
    </row>
    <row r="68" spans="2:16">
      <c r="B68" s="198"/>
      <c r="C68" s="198"/>
      <c r="D68" s="198"/>
      <c r="E68" s="198"/>
      <c r="F68" s="198"/>
      <c r="G68" s="198"/>
      <c r="H68" s="198"/>
      <c r="I68" s="198"/>
      <c r="J68" s="198"/>
      <c r="K68" s="198"/>
      <c r="L68" s="198"/>
      <c r="M68" s="198"/>
      <c r="N68" s="198"/>
      <c r="O68" s="198"/>
      <c r="P68" s="198"/>
    </row>
    <row r="69" spans="2:16">
      <c r="B69" s="198"/>
      <c r="C69" s="198"/>
      <c r="D69" s="198"/>
      <c r="E69" s="198"/>
      <c r="F69" s="198"/>
      <c r="G69" s="198"/>
      <c r="H69" s="198"/>
      <c r="I69" s="198"/>
      <c r="J69" s="198"/>
      <c r="K69" s="198"/>
      <c r="L69" s="198"/>
      <c r="M69" s="198"/>
      <c r="N69" s="198"/>
      <c r="O69" s="198"/>
      <c r="P69" s="198"/>
    </row>
    <row r="70" spans="2:16">
      <c r="B70" s="198"/>
      <c r="C70" s="198"/>
      <c r="D70" s="198"/>
      <c r="E70" s="198"/>
      <c r="F70" s="198"/>
      <c r="G70" s="198"/>
      <c r="H70" s="198"/>
      <c r="I70" s="198"/>
      <c r="J70" s="198"/>
      <c r="K70" s="198"/>
      <c r="L70" s="198"/>
      <c r="M70" s="198"/>
      <c r="N70" s="198"/>
      <c r="O70" s="198"/>
    </row>
    <row r="71" spans="2:16">
      <c r="B71" s="198"/>
      <c r="C71" s="198"/>
      <c r="D71" s="198"/>
      <c r="E71" s="198"/>
      <c r="F71" s="198"/>
      <c r="G71" s="198"/>
      <c r="H71" s="198"/>
      <c r="I71" s="198"/>
      <c r="J71" s="198"/>
      <c r="K71" s="198"/>
      <c r="L71" s="198"/>
      <c r="M71" s="198"/>
      <c r="N71" s="198"/>
      <c r="O71" s="198"/>
    </row>
    <row r="72" spans="2:16">
      <c r="B72" s="198"/>
      <c r="C72" s="198"/>
      <c r="D72" s="198"/>
      <c r="E72" s="198"/>
      <c r="F72" s="198"/>
      <c r="G72" s="198"/>
      <c r="H72" s="198"/>
    </row>
    <row r="73" spans="2:16">
      <c r="B73" s="198"/>
      <c r="C73" s="198"/>
      <c r="D73" s="198"/>
      <c r="E73" s="198"/>
      <c r="F73" s="198"/>
      <c r="G73" s="198"/>
      <c r="H73" s="198"/>
    </row>
    <row r="74" spans="2:16">
      <c r="B74" s="198"/>
      <c r="C74" s="198"/>
      <c r="D74" s="198"/>
      <c r="E74" s="198"/>
      <c r="F74" s="198"/>
      <c r="G74" s="198"/>
      <c r="H74" s="198"/>
    </row>
  </sheetData>
  <mergeCells count="9">
    <mergeCell ref="B37:G39"/>
    <mergeCell ref="I37:M38"/>
    <mergeCell ref="B54:F56"/>
    <mergeCell ref="H55:L55"/>
    <mergeCell ref="J1:O4"/>
    <mergeCell ref="B2:G2"/>
    <mergeCell ref="B18:F19"/>
    <mergeCell ref="H18:L18"/>
    <mergeCell ref="I19:K19"/>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3:P18"/>
  <sheetViews>
    <sheetView showGridLines="0" workbookViewId="0">
      <selection activeCell="A3" sqref="A3:P32"/>
    </sheetView>
  </sheetViews>
  <sheetFormatPr defaultRowHeight="15.75"/>
  <cols>
    <col min="1" max="1" width="2.875" customWidth="1"/>
    <col min="2" max="2" width="2.125" customWidth="1"/>
    <col min="3" max="3" width="12.25" customWidth="1"/>
    <col min="4" max="4" width="13" customWidth="1"/>
    <col min="5" max="5" width="10" customWidth="1"/>
    <col min="6" max="6" width="13.25" customWidth="1"/>
    <col min="7" max="7" width="4.875" customWidth="1"/>
    <col min="8" max="8" width="2.25" customWidth="1"/>
    <col min="9" max="9" width="2.125" customWidth="1"/>
    <col min="10" max="10" width="12.25" customWidth="1"/>
    <col min="11" max="11" width="13" customWidth="1"/>
    <col min="12" max="12" width="10" customWidth="1"/>
    <col min="13" max="13" width="13.25" customWidth="1"/>
    <col min="14" max="14" width="4.875" customWidth="1"/>
    <col min="15" max="15" width="2.25" customWidth="1"/>
    <col min="16" max="16" width="4.125" customWidth="1"/>
  </cols>
  <sheetData>
    <row r="3" spans="1:16" ht="15.75" customHeight="1">
      <c r="A3" s="198"/>
      <c r="B3" s="293" t="s">
        <v>312</v>
      </c>
      <c r="C3" s="293"/>
      <c r="D3" s="293"/>
      <c r="E3" s="293"/>
      <c r="F3" s="293"/>
      <c r="G3" s="198"/>
      <c r="H3" s="198"/>
      <c r="I3" s="198"/>
      <c r="J3" s="293" t="s">
        <v>313</v>
      </c>
      <c r="K3" s="293"/>
      <c r="L3" s="293"/>
      <c r="M3" s="293"/>
      <c r="N3" s="293"/>
      <c r="O3" s="198"/>
      <c r="P3" s="198"/>
    </row>
    <row r="4" spans="1:16">
      <c r="A4" s="198"/>
      <c r="B4" s="293"/>
      <c r="C4" s="293"/>
      <c r="D4" s="293"/>
      <c r="E4" s="293"/>
      <c r="F4" s="293"/>
      <c r="G4" s="198"/>
      <c r="H4" s="198"/>
      <c r="I4" s="198"/>
      <c r="J4" s="293"/>
      <c r="K4" s="293"/>
      <c r="L4" s="293"/>
      <c r="M4" s="293"/>
      <c r="N4" s="293"/>
      <c r="O4" s="198"/>
      <c r="P4" s="198"/>
    </row>
    <row r="5" spans="1:16">
      <c r="A5" s="198"/>
      <c r="B5" s="198"/>
      <c r="C5" s="198"/>
      <c r="D5" s="198"/>
      <c r="E5" s="198"/>
      <c r="F5" s="198"/>
      <c r="G5" s="198"/>
      <c r="H5" s="198"/>
      <c r="I5" s="198"/>
      <c r="J5" s="198"/>
      <c r="K5" s="198"/>
      <c r="L5" s="198"/>
      <c r="M5" s="198"/>
      <c r="N5" s="198"/>
      <c r="O5" s="198"/>
      <c r="P5" s="198"/>
    </row>
    <row r="6" spans="1:16">
      <c r="A6" s="198"/>
      <c r="B6" s="198"/>
      <c r="C6" s="198"/>
      <c r="D6" s="198"/>
      <c r="E6" s="198"/>
      <c r="F6" s="198"/>
      <c r="G6" s="198"/>
      <c r="H6" s="198"/>
      <c r="I6" s="198"/>
      <c r="J6" s="198"/>
      <c r="K6" s="198"/>
      <c r="L6" s="198"/>
      <c r="M6" s="198"/>
      <c r="N6" s="198"/>
      <c r="O6" s="198"/>
      <c r="P6" s="198"/>
    </row>
    <row r="7" spans="1:16">
      <c r="A7" s="198"/>
      <c r="B7" s="198"/>
      <c r="C7" s="198"/>
      <c r="D7" s="198"/>
      <c r="E7" s="198"/>
      <c r="F7" s="198"/>
      <c r="G7" s="198"/>
      <c r="H7" s="198"/>
      <c r="I7" s="198"/>
      <c r="J7" s="198"/>
      <c r="K7" s="198"/>
      <c r="L7" s="198"/>
      <c r="M7" s="198"/>
      <c r="N7" s="198"/>
      <c r="O7" s="198"/>
      <c r="P7" s="198"/>
    </row>
    <row r="8" spans="1:16">
      <c r="A8" s="198"/>
      <c r="B8" s="198"/>
      <c r="C8" s="198"/>
      <c r="D8" s="198"/>
      <c r="E8" s="198"/>
      <c r="F8" s="198"/>
      <c r="G8" s="198"/>
      <c r="H8" s="198"/>
      <c r="I8" s="198"/>
      <c r="J8" s="198"/>
      <c r="K8" s="198"/>
      <c r="L8" s="198"/>
      <c r="M8" s="198"/>
      <c r="N8" s="198"/>
      <c r="O8" s="198"/>
      <c r="P8" s="198"/>
    </row>
    <row r="9" spans="1:16">
      <c r="A9" s="198"/>
      <c r="B9" s="198"/>
      <c r="C9" s="198"/>
      <c r="D9" s="198"/>
      <c r="E9" s="198"/>
      <c r="F9" s="198"/>
      <c r="G9" s="198"/>
      <c r="H9" s="198"/>
      <c r="I9" s="198"/>
      <c r="J9" s="198"/>
      <c r="K9" s="198"/>
      <c r="L9" s="198"/>
      <c r="M9" s="198"/>
      <c r="N9" s="198"/>
      <c r="O9" s="198"/>
      <c r="P9" s="198"/>
    </row>
    <row r="10" spans="1:16">
      <c r="A10" s="198"/>
      <c r="B10" s="198"/>
      <c r="C10" s="198"/>
      <c r="D10" s="198"/>
      <c r="E10" s="198"/>
      <c r="F10" s="198"/>
      <c r="G10" s="198"/>
      <c r="H10" s="198"/>
      <c r="I10" s="198"/>
      <c r="J10" s="198"/>
      <c r="K10" s="198"/>
      <c r="L10" s="198"/>
      <c r="M10" s="198"/>
      <c r="N10" s="198"/>
      <c r="O10" s="198"/>
      <c r="P10" s="198"/>
    </row>
    <row r="11" spans="1:16">
      <c r="A11" s="198"/>
      <c r="B11" s="198"/>
      <c r="C11" s="198"/>
      <c r="D11" s="198"/>
      <c r="E11" s="198"/>
      <c r="F11" s="198"/>
      <c r="G11" s="198"/>
      <c r="H11" s="198"/>
      <c r="I11" s="198"/>
      <c r="J11" s="198"/>
      <c r="K11" s="198"/>
      <c r="L11" s="198"/>
      <c r="M11" s="198"/>
      <c r="N11" s="198"/>
      <c r="O11" s="198"/>
      <c r="P11" s="198"/>
    </row>
    <row r="12" spans="1:16">
      <c r="A12" s="198"/>
      <c r="B12" s="198"/>
      <c r="C12" s="198"/>
      <c r="D12" s="198"/>
      <c r="E12" s="198"/>
      <c r="F12" s="198"/>
      <c r="G12" s="198"/>
      <c r="H12" s="198"/>
      <c r="I12" s="198"/>
      <c r="J12" s="198"/>
      <c r="K12" s="198"/>
      <c r="L12" s="198"/>
      <c r="M12" s="198"/>
      <c r="N12" s="198"/>
      <c r="O12" s="198"/>
      <c r="P12" s="198"/>
    </row>
    <row r="13" spans="1:16">
      <c r="A13" s="198"/>
      <c r="B13" s="198"/>
      <c r="C13" s="198"/>
      <c r="D13" s="198"/>
      <c r="E13" s="198"/>
      <c r="F13" s="198"/>
      <c r="G13" s="198"/>
      <c r="H13" s="198"/>
      <c r="I13" s="198"/>
      <c r="J13" s="198"/>
      <c r="K13" s="198"/>
      <c r="L13" s="198"/>
      <c r="M13" s="198"/>
      <c r="N13" s="198"/>
      <c r="O13" s="198"/>
      <c r="P13" s="198"/>
    </row>
    <row r="14" spans="1:16">
      <c r="A14" s="198"/>
      <c r="B14" s="198"/>
      <c r="C14" s="198"/>
      <c r="D14" s="198"/>
      <c r="E14" s="198"/>
      <c r="F14" s="198"/>
      <c r="G14" s="198"/>
      <c r="H14" s="198"/>
      <c r="I14" s="198"/>
      <c r="J14" s="198"/>
      <c r="K14" s="198"/>
      <c r="L14" s="198"/>
      <c r="M14" s="198"/>
      <c r="N14" s="198"/>
      <c r="O14" s="198"/>
      <c r="P14" s="198"/>
    </row>
    <row r="15" spans="1:16">
      <c r="A15" s="198"/>
      <c r="B15" s="198"/>
      <c r="C15" s="198"/>
      <c r="D15" s="198"/>
      <c r="E15" s="198"/>
      <c r="F15" s="198"/>
      <c r="G15" s="198"/>
      <c r="H15" s="198"/>
      <c r="I15" s="198"/>
      <c r="J15" s="198"/>
      <c r="K15" s="198"/>
      <c r="L15" s="198"/>
      <c r="M15" s="198"/>
      <c r="N15" s="198"/>
      <c r="O15" s="198"/>
      <c r="P15" s="198"/>
    </row>
    <row r="16" spans="1:16">
      <c r="A16" s="198"/>
      <c r="B16" s="198"/>
      <c r="C16" s="198"/>
      <c r="D16" s="198"/>
      <c r="E16" s="198"/>
      <c r="F16" s="198"/>
      <c r="G16" s="198"/>
      <c r="H16" s="198"/>
      <c r="I16" s="198"/>
      <c r="J16" s="198"/>
      <c r="K16" s="198"/>
      <c r="L16" s="198"/>
      <c r="M16" s="198"/>
      <c r="N16" s="198"/>
      <c r="O16" s="198"/>
      <c r="P16" s="198"/>
    </row>
    <row r="17" spans="1:16">
      <c r="A17" s="198"/>
      <c r="B17" s="198"/>
      <c r="C17" s="198"/>
      <c r="D17" s="198"/>
      <c r="E17" s="198"/>
      <c r="F17" s="198"/>
      <c r="G17" s="198"/>
      <c r="H17" s="198"/>
      <c r="I17" s="198"/>
      <c r="J17" s="198"/>
      <c r="K17" s="198"/>
      <c r="L17" s="198"/>
      <c r="M17" s="198"/>
      <c r="N17" s="198"/>
      <c r="O17" s="198"/>
      <c r="P17" s="198"/>
    </row>
    <row r="18" spans="1:16" ht="15.75" customHeight="1">
      <c r="A18" s="198"/>
      <c r="B18" s="198"/>
      <c r="C18" s="198"/>
      <c r="D18" s="198"/>
      <c r="E18" s="198"/>
      <c r="F18" s="198"/>
      <c r="G18" s="198"/>
      <c r="H18" s="198"/>
      <c r="I18" s="198"/>
      <c r="J18" s="198"/>
      <c r="K18" s="198"/>
      <c r="L18" s="198"/>
      <c r="M18" s="198"/>
      <c r="N18" s="198"/>
      <c r="O18" s="198"/>
      <c r="P18" s="198"/>
    </row>
  </sheetData>
  <mergeCells count="2">
    <mergeCell ref="B3:F4"/>
    <mergeCell ref="J3:N4"/>
  </mergeCells>
  <pageMargins left="0.7" right="0.7" top="0.75" bottom="0.75" header="0.3" footer="0.3"/>
  <pageSetup paperSize="9" orientation="landscape" r:id="rId1"/>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F22:F24"/>
  <sheetViews>
    <sheetView showGridLines="0" workbookViewId="0">
      <selection activeCell="A3" sqref="A3:I22"/>
    </sheetView>
  </sheetViews>
  <sheetFormatPr defaultRowHeight="15.75"/>
  <cols>
    <col min="9" max="9" width="8.125" customWidth="1"/>
  </cols>
  <sheetData>
    <row r="22" spans="6:6" ht="15.75" customHeight="1"/>
    <row r="23" spans="6:6" ht="26.25" customHeight="1"/>
    <row r="24" spans="6:6">
      <c r="F24" s="13"/>
    </row>
  </sheetData>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F29"/>
  <sheetViews>
    <sheetView showGridLines="0" workbookViewId="0">
      <selection sqref="A1:F29"/>
    </sheetView>
  </sheetViews>
  <sheetFormatPr defaultColWidth="8.75" defaultRowHeight="15"/>
  <cols>
    <col min="1" max="1" width="2.375" style="118" customWidth="1"/>
    <col min="2" max="2" width="10.5" style="118" customWidth="1"/>
    <col min="3" max="3" width="36.75" style="118" customWidth="1"/>
    <col min="4" max="4" width="13.875" style="118" customWidth="1"/>
    <col min="5" max="5" width="11.75" style="118" customWidth="1"/>
    <col min="6" max="6" width="9" style="118" customWidth="1"/>
    <col min="7" max="16384" width="8.75" style="118"/>
  </cols>
  <sheetData>
    <row r="1" spans="2:6" ht="42" customHeight="1">
      <c r="B1" s="295" t="s">
        <v>147</v>
      </c>
      <c r="C1" s="295"/>
      <c r="D1" s="295"/>
      <c r="E1" s="295"/>
      <c r="F1" s="295"/>
    </row>
    <row r="2" spans="2:6" ht="53.25" customHeight="1">
      <c r="B2" s="140" t="s">
        <v>79</v>
      </c>
      <c r="C2" s="141" t="s">
        <v>80</v>
      </c>
      <c r="D2" s="141" t="s">
        <v>81</v>
      </c>
      <c r="E2" s="141" t="s">
        <v>145</v>
      </c>
      <c r="F2" s="141" t="s">
        <v>82</v>
      </c>
    </row>
    <row r="3" spans="2:6" ht="24" customHeight="1">
      <c r="B3" s="296" t="s">
        <v>245</v>
      </c>
      <c r="C3" s="297"/>
      <c r="D3" s="297"/>
      <c r="E3" s="297"/>
      <c r="F3" s="298"/>
    </row>
    <row r="4" spans="2:6" ht="24" customHeight="1">
      <c r="B4" s="142" t="s">
        <v>83</v>
      </c>
      <c r="C4" s="143" t="s">
        <v>84</v>
      </c>
      <c r="D4" s="144" t="s">
        <v>85</v>
      </c>
      <c r="E4" s="145" t="s">
        <v>86</v>
      </c>
      <c r="F4" s="145" t="s">
        <v>87</v>
      </c>
    </row>
    <row r="5" spans="2:6" ht="24" customHeight="1">
      <c r="B5" s="146" t="s">
        <v>88</v>
      </c>
      <c r="C5" s="147" t="s">
        <v>89</v>
      </c>
      <c r="D5" s="148" t="s">
        <v>90</v>
      </c>
      <c r="E5" s="149" t="s">
        <v>87</v>
      </c>
      <c r="F5" s="149" t="s">
        <v>87</v>
      </c>
    </row>
    <row r="6" spans="2:6" ht="24" customHeight="1">
      <c r="B6" s="146" t="s">
        <v>91</v>
      </c>
      <c r="C6" s="147" t="s">
        <v>92</v>
      </c>
      <c r="D6" s="148" t="s">
        <v>93</v>
      </c>
      <c r="E6" s="149" t="s">
        <v>86</v>
      </c>
      <c r="F6" s="149" t="s">
        <v>87</v>
      </c>
    </row>
    <row r="7" spans="2:6" ht="24" customHeight="1">
      <c r="B7" s="146" t="s">
        <v>94</v>
      </c>
      <c r="C7" s="147" t="s">
        <v>95</v>
      </c>
      <c r="D7" s="148" t="s">
        <v>96</v>
      </c>
      <c r="E7" s="149" t="s">
        <v>87</v>
      </c>
      <c r="F7" s="149" t="s">
        <v>87</v>
      </c>
    </row>
    <row r="8" spans="2:6" ht="24" customHeight="1">
      <c r="B8" s="146" t="s">
        <v>97</v>
      </c>
      <c r="C8" s="147" t="s">
        <v>98</v>
      </c>
      <c r="D8" s="148" t="s">
        <v>99</v>
      </c>
      <c r="E8" s="149" t="s">
        <v>86</v>
      </c>
      <c r="F8" s="149" t="s">
        <v>87</v>
      </c>
    </row>
    <row r="9" spans="2:6" ht="24" customHeight="1">
      <c r="B9" s="146" t="s">
        <v>100</v>
      </c>
      <c r="C9" s="147" t="s">
        <v>101</v>
      </c>
      <c r="D9" s="148" t="s">
        <v>102</v>
      </c>
      <c r="E9" s="149" t="s">
        <v>87</v>
      </c>
      <c r="F9" s="149" t="s">
        <v>87</v>
      </c>
    </row>
    <row r="10" spans="2:6" ht="24" customHeight="1">
      <c r="B10" s="146" t="s">
        <v>103</v>
      </c>
      <c r="C10" s="147" t="s">
        <v>104</v>
      </c>
      <c r="D10" s="148" t="s">
        <v>105</v>
      </c>
      <c r="E10" s="149" t="s">
        <v>86</v>
      </c>
      <c r="F10" s="149" t="s">
        <v>87</v>
      </c>
    </row>
    <row r="11" spans="2:6" ht="24" customHeight="1">
      <c r="B11" s="146" t="s">
        <v>106</v>
      </c>
      <c r="C11" s="147" t="s">
        <v>276</v>
      </c>
      <c r="D11" s="150" t="s">
        <v>107</v>
      </c>
      <c r="E11" s="149" t="s">
        <v>86</v>
      </c>
      <c r="F11" s="149" t="s">
        <v>87</v>
      </c>
    </row>
    <row r="12" spans="2:6" ht="24" customHeight="1">
      <c r="B12" s="146" t="s">
        <v>108</v>
      </c>
      <c r="C12" s="147" t="s">
        <v>243</v>
      </c>
      <c r="D12" s="148" t="s">
        <v>109</v>
      </c>
      <c r="E12" s="149" t="s">
        <v>86</v>
      </c>
      <c r="F12" s="149" t="s">
        <v>87</v>
      </c>
    </row>
    <row r="13" spans="2:6" ht="24" customHeight="1">
      <c r="B13" s="146" t="s">
        <v>110</v>
      </c>
      <c r="C13" s="147" t="s">
        <v>111</v>
      </c>
      <c r="D13" s="148" t="s">
        <v>112</v>
      </c>
      <c r="E13" s="149" t="s">
        <v>87</v>
      </c>
      <c r="F13" s="149" t="s">
        <v>87</v>
      </c>
    </row>
    <row r="14" spans="2:6" ht="24" customHeight="1">
      <c r="B14" s="146" t="s">
        <v>113</v>
      </c>
      <c r="C14" s="147" t="s">
        <v>114</v>
      </c>
      <c r="D14" s="148" t="s">
        <v>115</v>
      </c>
      <c r="E14" s="149" t="s">
        <v>86</v>
      </c>
      <c r="F14" s="149" t="s">
        <v>86</v>
      </c>
    </row>
    <row r="15" spans="2:6" ht="24" customHeight="1">
      <c r="B15" s="146" t="s">
        <v>116</v>
      </c>
      <c r="C15" s="151" t="s">
        <v>117</v>
      </c>
      <c r="D15" s="148" t="s">
        <v>118</v>
      </c>
      <c r="E15" s="149" t="s">
        <v>86</v>
      </c>
      <c r="F15" s="149" t="s">
        <v>87</v>
      </c>
    </row>
    <row r="16" spans="2:6" ht="24" customHeight="1">
      <c r="B16" s="146" t="s">
        <v>119</v>
      </c>
      <c r="C16" s="147" t="s">
        <v>120</v>
      </c>
      <c r="D16" s="148" t="s">
        <v>121</v>
      </c>
      <c r="E16" s="149" t="s">
        <v>86</v>
      </c>
      <c r="F16" s="149" t="s">
        <v>87</v>
      </c>
    </row>
    <row r="17" spans="2:6" ht="24" customHeight="1">
      <c r="B17" s="146" t="s">
        <v>122</v>
      </c>
      <c r="C17" s="147" t="s">
        <v>123</v>
      </c>
      <c r="D17" s="152" t="s">
        <v>124</v>
      </c>
      <c r="E17" s="149" t="s">
        <v>87</v>
      </c>
      <c r="F17" s="149" t="s">
        <v>87</v>
      </c>
    </row>
    <row r="18" spans="2:6" ht="24" customHeight="1">
      <c r="B18" s="146" t="s">
        <v>125</v>
      </c>
      <c r="C18" s="147" t="s">
        <v>244</v>
      </c>
      <c r="D18" s="148" t="s">
        <v>126</v>
      </c>
      <c r="E18" s="149" t="s">
        <v>86</v>
      </c>
      <c r="F18" s="149" t="s">
        <v>87</v>
      </c>
    </row>
    <row r="19" spans="2:6" ht="24" customHeight="1">
      <c r="B19" s="146" t="s">
        <v>127</v>
      </c>
      <c r="C19" s="147" t="s">
        <v>128</v>
      </c>
      <c r="D19" s="148" t="s">
        <v>129</v>
      </c>
      <c r="E19" s="149" t="s">
        <v>87</v>
      </c>
      <c r="F19" s="149" t="s">
        <v>87</v>
      </c>
    </row>
    <row r="20" spans="2:6" ht="24" customHeight="1">
      <c r="B20" s="146" t="s">
        <v>130</v>
      </c>
      <c r="C20" s="147" t="s">
        <v>131</v>
      </c>
      <c r="D20" s="148" t="s">
        <v>132</v>
      </c>
      <c r="E20" s="149" t="s">
        <v>87</v>
      </c>
      <c r="F20" s="149" t="s">
        <v>87</v>
      </c>
    </row>
    <row r="21" spans="2:6" ht="24" customHeight="1">
      <c r="B21" s="153" t="s">
        <v>133</v>
      </c>
      <c r="C21" s="154" t="s">
        <v>134</v>
      </c>
      <c r="D21" s="155" t="s">
        <v>135</v>
      </c>
      <c r="E21" s="156" t="s">
        <v>87</v>
      </c>
      <c r="F21" s="156" t="s">
        <v>87</v>
      </c>
    </row>
    <row r="22" spans="2:6" ht="24" customHeight="1">
      <c r="B22" s="299" t="s">
        <v>136</v>
      </c>
      <c r="C22" s="300"/>
      <c r="D22" s="300"/>
      <c r="E22" s="300"/>
      <c r="F22" s="301"/>
    </row>
    <row r="23" spans="2:6" ht="24" customHeight="1">
      <c r="B23" s="142" t="s">
        <v>137</v>
      </c>
      <c r="C23" s="143" t="s">
        <v>138</v>
      </c>
      <c r="D23" s="144" t="s">
        <v>139</v>
      </c>
      <c r="E23" s="145" t="s">
        <v>86</v>
      </c>
      <c r="F23" s="145" t="s">
        <v>87</v>
      </c>
    </row>
    <row r="24" spans="2:6" ht="24" customHeight="1">
      <c r="B24" s="153" t="s">
        <v>140</v>
      </c>
      <c r="C24" s="154" t="s">
        <v>141</v>
      </c>
      <c r="D24" s="155" t="s">
        <v>142</v>
      </c>
      <c r="E24" s="156" t="s">
        <v>86</v>
      </c>
      <c r="F24" s="156" t="s">
        <v>87</v>
      </c>
    </row>
    <row r="25" spans="2:6" ht="24" customHeight="1">
      <c r="B25" s="302" t="s">
        <v>271</v>
      </c>
      <c r="C25" s="303"/>
      <c r="D25" s="303"/>
      <c r="E25" s="303"/>
      <c r="F25" s="304"/>
    </row>
    <row r="26" spans="2:6" ht="24" customHeight="1">
      <c r="B26" s="142" t="s">
        <v>273</v>
      </c>
      <c r="C26" s="143" t="s">
        <v>272</v>
      </c>
      <c r="D26" s="144" t="s">
        <v>275</v>
      </c>
      <c r="E26" s="145" t="s">
        <v>86</v>
      </c>
      <c r="F26" s="145" t="s">
        <v>86</v>
      </c>
    </row>
    <row r="27" spans="2:6" ht="24" customHeight="1">
      <c r="B27" s="302" t="s">
        <v>146</v>
      </c>
      <c r="C27" s="303"/>
      <c r="D27" s="303"/>
      <c r="E27" s="303"/>
      <c r="F27" s="304"/>
    </row>
    <row r="28" spans="2:6" ht="24" customHeight="1">
      <c r="B28" s="142" t="s">
        <v>143</v>
      </c>
      <c r="C28" s="143" t="s">
        <v>144</v>
      </c>
      <c r="D28" s="144" t="s">
        <v>64</v>
      </c>
      <c r="E28" s="145" t="s">
        <v>86</v>
      </c>
      <c r="F28" s="145" t="s">
        <v>86</v>
      </c>
    </row>
    <row r="29" spans="2:6" ht="23.1" customHeight="1">
      <c r="B29" s="29" t="s">
        <v>274</v>
      </c>
      <c r="C29" s="29"/>
      <c r="D29" s="29"/>
      <c r="E29" s="29"/>
      <c r="F29" s="29"/>
    </row>
  </sheetData>
  <mergeCells count="5">
    <mergeCell ref="B1:F1"/>
    <mergeCell ref="B3:F3"/>
    <mergeCell ref="B22:F22"/>
    <mergeCell ref="B27:F27"/>
    <mergeCell ref="B25:F25"/>
  </mergeCells>
  <pageMargins left="0.7" right="0.7" top="0.75" bottom="0.75" header="0.3" footer="0.3"/>
  <pageSetup paperSize="9" orientation="portrait" r:id="rId1"/>
  <ignoredErrors>
    <ignoredError sqref="B4:B6 B23:B24 B8:B21 B7 B26 B2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PRI-0</vt:lpstr>
      <vt:lpstr>PRI-1</vt:lpstr>
      <vt:lpstr>PRI-2</vt:lpstr>
      <vt:lpstr>PRI-3</vt:lpstr>
      <vt:lpstr>PRI-4</vt:lpstr>
      <vt:lpstr>SEC-1</vt:lpstr>
      <vt:lpstr>SEC-2</vt:lpstr>
      <vt:lpstr>SEC-3</vt:lpstr>
      <vt:lpstr>SEC-4</vt:lpstr>
      <vt:lpstr>Sec-5</vt:lpstr>
      <vt:lpstr>SEC-6</vt:lpstr>
      <vt:lpstr>SEC-7</vt:lpstr>
      <vt:lpstr>SEC-8A</vt:lpstr>
      <vt:lpstr>SEC-8B</vt:lpstr>
      <vt:lpstr>SEC-9</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В.З.</dc:creator>
  <cp:lastModifiedBy>Мария Цукровска</cp:lastModifiedBy>
  <cp:lastPrinted>2026-10-13T10:41:50Z</cp:lastPrinted>
  <dcterms:created xsi:type="dcterms:W3CDTF">2024-01-22T12:18:30Z</dcterms:created>
  <dcterms:modified xsi:type="dcterms:W3CDTF">2026-10-16T10:31:06Z</dcterms:modified>
</cp:coreProperties>
</file>